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ROCIO\Music\EdosFinanc-CuentaPública2023\"/>
    </mc:Choice>
  </mc:AlternateContent>
  <xr:revisionPtr revIDLastSave="0" documentId="8_{A31470F7-32BC-43D1-8B72-36CFE2C48265}" xr6:coauthVersionLast="45" xr6:coauthVersionMax="45" xr10:uidLastSave="{00000000-0000-0000-0000-000000000000}"/>
  <bookViews>
    <workbookView xWindow="-108" yWindow="-108" windowWidth="23256" windowHeight="1260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1" l="1"/>
  <c r="I429" i="1" l="1"/>
  <c r="J29" i="1"/>
  <c r="K35" i="1" l="1"/>
  <c r="M523" i="1" l="1"/>
  <c r="H293" i="1"/>
  <c r="D291" i="1"/>
  <c r="L225" i="1"/>
  <c r="M209" i="1"/>
  <c r="M205" i="1"/>
  <c r="I103" i="1"/>
  <c r="E101" i="1"/>
  <c r="M210" i="1" l="1"/>
  <c r="J209" i="1" l="1"/>
  <c r="D285" i="1" l="1"/>
  <c r="E95" i="1" l="1"/>
  <c r="D284" i="1" l="1"/>
  <c r="E94" i="1" l="1"/>
  <c r="K523" i="1" l="1"/>
  <c r="K524" i="1" s="1"/>
  <c r="K525" i="1" s="1"/>
  <c r="K493" i="1"/>
  <c r="D283" i="1"/>
  <c r="M499" i="1" l="1"/>
  <c r="K499" i="1"/>
  <c r="M495" i="1"/>
  <c r="K495" i="1"/>
  <c r="M491" i="1"/>
  <c r="K491" i="1"/>
  <c r="M483" i="1"/>
  <c r="K483" i="1"/>
  <c r="M475" i="1"/>
  <c r="K475" i="1"/>
  <c r="M467" i="1"/>
  <c r="K467" i="1"/>
  <c r="E93" i="1" l="1"/>
  <c r="D282" i="1" l="1"/>
  <c r="E92" i="1" l="1"/>
  <c r="L656" i="1" l="1"/>
  <c r="L168" i="1"/>
  <c r="I168" i="1"/>
  <c r="D281" i="1"/>
  <c r="M187" i="1"/>
  <c r="J187" i="1"/>
  <c r="K174" i="1"/>
  <c r="L153" i="1"/>
  <c r="I153" i="1"/>
  <c r="K155" i="1" s="1"/>
  <c r="E91" i="1" l="1"/>
  <c r="D280" i="1" l="1"/>
  <c r="E90" i="1"/>
  <c r="D279" i="1" l="1"/>
  <c r="E89" i="1" l="1"/>
  <c r="D278" i="1" l="1"/>
  <c r="E88" i="1" l="1"/>
  <c r="H289" i="1" l="1"/>
  <c r="D277" i="1"/>
  <c r="O87" i="1" l="1"/>
  <c r="O88" i="1" s="1"/>
  <c r="O89" i="1" s="1"/>
  <c r="O90" i="1" s="1"/>
  <c r="O91" i="1" s="1"/>
  <c r="O92" i="1" s="1"/>
  <c r="O93" i="1" s="1"/>
  <c r="O94" i="1" s="1"/>
  <c r="O95" i="1" s="1"/>
  <c r="I99" i="1"/>
  <c r="E87" i="1"/>
  <c r="M184" i="1"/>
  <c r="M181" i="1"/>
  <c r="J205" i="1"/>
  <c r="D276" i="1"/>
  <c r="E86" i="1"/>
  <c r="D272" i="1"/>
  <c r="E82" i="1"/>
  <c r="D271" i="1"/>
  <c r="E81" i="1"/>
  <c r="D270" i="1"/>
  <c r="E80" i="1"/>
  <c r="D269" i="1"/>
  <c r="E79" i="1"/>
  <c r="D268" i="1"/>
  <c r="E78" i="1"/>
  <c r="H343" i="1"/>
  <c r="D267" i="1"/>
  <c r="O77" i="1"/>
  <c r="O78" i="1" s="1"/>
  <c r="O79" i="1" s="1"/>
  <c r="O80" i="1" s="1"/>
  <c r="O81" i="1" s="1"/>
  <c r="O82" i="1" s="1"/>
  <c r="E77" i="1"/>
  <c r="D266" i="1"/>
  <c r="E76" i="1"/>
  <c r="D265" i="1"/>
  <c r="E75" i="1"/>
  <c r="D264" i="1"/>
  <c r="E74" i="1"/>
  <c r="L334" i="1"/>
  <c r="D263" i="1"/>
  <c r="E73" i="1"/>
  <c r="H300" i="1"/>
  <c r="H274" i="1"/>
  <c r="D262" i="1"/>
  <c r="D261" i="1"/>
  <c r="D341" i="1" s="1"/>
  <c r="H259" i="1"/>
  <c r="D257" i="1"/>
  <c r="F255" i="1"/>
  <c r="F254" i="1"/>
  <c r="F253" i="1"/>
  <c r="F252" i="1"/>
  <c r="F251" i="1"/>
  <c r="F250" i="1"/>
  <c r="F249" i="1"/>
  <c r="F248" i="1"/>
  <c r="F247" i="1"/>
  <c r="I84" i="1"/>
  <c r="E72" i="1"/>
  <c r="N718" i="1"/>
  <c r="N720" i="1" s="1"/>
  <c r="N722" i="1" s="1"/>
  <c r="E71" i="1"/>
  <c r="L654" i="1"/>
  <c r="L647" i="1"/>
  <c r="J625" i="1"/>
  <c r="J632" i="1"/>
  <c r="J623" i="1"/>
  <c r="J620" i="1"/>
  <c r="J616" i="1"/>
  <c r="J613" i="1"/>
  <c r="H627" i="1"/>
  <c r="J629" i="1" s="1"/>
  <c r="M362" i="1"/>
  <c r="P362" i="1" s="1"/>
  <c r="I110" i="1"/>
  <c r="E67" i="1"/>
  <c r="I69" i="1"/>
  <c r="G65" i="1"/>
  <c r="G64" i="1"/>
  <c r="G63" i="1"/>
  <c r="G62" i="1"/>
  <c r="G61" i="1"/>
  <c r="G60" i="1"/>
  <c r="G59" i="1"/>
  <c r="G58" i="1"/>
  <c r="G57" i="1"/>
  <c r="L718" i="1"/>
  <c r="L720" i="1" s="1"/>
  <c r="L722" i="1" s="1"/>
  <c r="J718" i="1"/>
  <c r="J720" i="1" s="1"/>
  <c r="J722" i="1" s="1"/>
  <c r="L170" i="1"/>
  <c r="L171" i="1" s="1"/>
  <c r="J706" i="1"/>
  <c r="J708" i="1" s="1"/>
  <c r="I450" i="1"/>
  <c r="I444" i="1"/>
  <c r="I443" i="1"/>
  <c r="L430" i="1"/>
  <c r="L431" i="1"/>
  <c r="M29" i="1"/>
  <c r="I431" i="1"/>
  <c r="I430" i="1"/>
  <c r="K396" i="1"/>
  <c r="L412" i="1"/>
  <c r="J414" i="1"/>
  <c r="K399" i="1" s="1"/>
  <c r="K411" i="1"/>
  <c r="L411" i="1" s="1"/>
  <c r="L410" i="1"/>
  <c r="K409" i="1"/>
  <c r="L409" i="1" s="1"/>
  <c r="J181" i="1"/>
  <c r="I165" i="1"/>
  <c r="J177" i="1" s="1"/>
  <c r="I222" i="1" s="1"/>
  <c r="L165" i="1"/>
  <c r="M177" i="1" s="1"/>
  <c r="L222" i="1" s="1"/>
  <c r="L428" i="1" s="1"/>
  <c r="I171" i="1"/>
  <c r="M116" i="1"/>
  <c r="J116" i="1"/>
  <c r="H123" i="1" s="1"/>
  <c r="K38" i="1"/>
  <c r="N38" i="1" s="1"/>
  <c r="J184" i="1"/>
  <c r="L375" i="1"/>
  <c r="M321" i="1"/>
  <c r="M237" i="1"/>
  <c r="P237" i="1" s="1"/>
  <c r="I225" i="1"/>
  <c r="M119" i="1"/>
  <c r="K47" i="1"/>
  <c r="N47" i="1" s="1"/>
  <c r="I432" i="1" l="1"/>
  <c r="K433" i="1" s="1"/>
  <c r="H294" i="1"/>
  <c r="H302" i="1" s="1"/>
  <c r="I104" i="1"/>
  <c r="I445" i="1"/>
  <c r="L617" i="1"/>
  <c r="L432" i="1"/>
  <c r="N433" i="1" s="1"/>
  <c r="J210" i="1"/>
  <c r="J635" i="1"/>
  <c r="L638" i="1" s="1"/>
  <c r="K414" i="1"/>
  <c r="L414" i="1"/>
  <c r="N414" i="1" s="1"/>
  <c r="L658" i="1"/>
  <c r="M188" i="1"/>
  <c r="M346" i="1"/>
  <c r="M348" i="1" s="1"/>
  <c r="M230" i="1"/>
  <c r="I428" i="1"/>
  <c r="M319" i="1"/>
  <c r="M345" i="1" s="1"/>
  <c r="K398" i="1"/>
  <c r="K402" i="1" s="1"/>
  <c r="J188" i="1"/>
  <c r="L639" i="1" l="1"/>
  <c r="I112" i="1"/>
  <c r="P346" i="1"/>
  <c r="K343" i="1"/>
  <c r="M357" i="1"/>
  <c r="L331" i="1"/>
  <c r="J117" i="1" l="1"/>
  <c r="J119" i="1" l="1"/>
  <c r="H124" i="1"/>
  <c r="H126" i="1"/>
  <c r="K125" i="1" s="1"/>
  <c r="K124" i="1" l="1"/>
  <c r="K126" i="1" s="1"/>
</calcChain>
</file>

<file path=xl/sharedStrings.xml><?xml version="1.0" encoding="utf-8"?>
<sst xmlns="http://schemas.openxmlformats.org/spreadsheetml/2006/main" count="783" uniqueCount="548">
  <si>
    <t>Activo</t>
  </si>
  <si>
    <t>a) NOTAS DE DESGLOSE</t>
  </si>
  <si>
    <t>Ingresos de Gestión</t>
  </si>
  <si>
    <t>Las cuentas que aparecen en el cuadro anterior no son exhaustivas y tienen como finalidad ejemplificar el formato que se sugiere para elaborar la nota.</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</si>
  <si>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</si>
  <si>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</si>
  <si>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</si>
  <si>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</si>
  <si>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</si>
  <si>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</si>
  <si>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</si>
  <si>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</si>
  <si>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</si>
  <si>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</si>
  <si>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</si>
  <si>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</si>
  <si>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</si>
  <si>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</si>
  <si>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</si>
  <si>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</si>
  <si>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</si>
  <si>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</si>
  <si>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</si>
  <si>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</si>
  <si>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r>
      <rPr>
        <i/>
        <sz val="9"/>
        <rFont val="Arial"/>
        <family val="2"/>
      </rPr>
      <t xml:space="preserve">Presupuestarias: </t>
    </r>
    <r>
      <rPr>
        <sz val="9"/>
        <rFont val="Arial"/>
        <family val="2"/>
      </rPr>
      <t/>
    </r>
  </si>
  <si>
    <t>c) NOTAS DE GESTIÓN ADMINISTRATIVA</t>
  </si>
  <si>
    <t>Se informará sobre:</t>
  </si>
  <si>
    <t>Debe mostrar la siguiente información:</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</si>
  <si>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</si>
  <si>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</si>
  <si>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</si>
  <si>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</si>
  <si>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</si>
  <si>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</si>
  <si>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</si>
  <si>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</si>
  <si>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El análisis de los saldos inicial y final que figuran en la última parte del Estado de Flujo de Efectivo en la cuenta de efectivo y equivalentes es como sigue:</t>
  </si>
  <si>
    <t>6.</t>
  </si>
  <si>
    <t>5.</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</si>
  <si>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</si>
  <si>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</si>
  <si>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</si>
  <si>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</si>
  <si>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</si>
  <si>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</si>
  <si>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</si>
  <si>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</si>
  <si>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</si>
  <si>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</si>
  <si>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</si>
  <si>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</si>
  <si>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</si>
  <si>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</si>
  <si>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</si>
  <si>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</si>
  <si>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</si>
  <si>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</si>
  <si>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</si>
  <si>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</si>
  <si>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</si>
  <si>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</si>
  <si>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</si>
  <si>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</si>
  <si>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</si>
  <si>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</si>
  <si>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</si>
  <si>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</si>
  <si>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</si>
  <si>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</si>
  <si>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</si>
  <si>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</si>
  <si>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</si>
  <si>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</si>
  <si>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</si>
  <si>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</si>
  <si>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</si>
  <si>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</si>
  <si>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</si>
  <si>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</si>
  <si>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</si>
  <si>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</si>
  <si>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</si>
  <si>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Bienes Inmuebles, Infraestructura y Construcciones en Proceso</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</si>
  <si>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</si>
  <si>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</si>
  <si>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</si>
  <si>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</si>
  <si>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</si>
  <si>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</si>
  <si>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</si>
  <si>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</si>
  <si>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</si>
  <si>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</si>
  <si>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</si>
  <si>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</si>
  <si>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</si>
  <si>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</si>
  <si>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</si>
  <si>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</si>
  <si>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</si>
  <si>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</si>
  <si>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</si>
  <si>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</si>
  <si>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</si>
  <si>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</si>
  <si>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</si>
  <si>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</si>
  <si>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</si>
  <si>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</si>
  <si>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</si>
  <si>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</si>
  <si>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</si>
  <si>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</si>
  <si>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</si>
  <si>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</si>
  <si>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</si>
  <si>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</si>
  <si>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</si>
  <si>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</si>
  <si>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</si>
  <si>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</si>
  <si>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</si>
  <si>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</si>
  <si>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</si>
  <si>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</si>
  <si>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</si>
  <si>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</si>
  <si>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</si>
  <si>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</si>
  <si>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</si>
  <si>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</si>
  <si>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</si>
  <si>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</si>
  <si>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</si>
  <si>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</si>
  <si>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</si>
  <si>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</si>
  <si>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</si>
  <si>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</si>
  <si>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</si>
  <si>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</si>
  <si>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</si>
  <si>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</si>
  <si>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</si>
  <si>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</si>
  <si>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</si>
  <si>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</si>
  <si>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</si>
  <si>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</si>
  <si>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</si>
  <si>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</si>
  <si>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</si>
  <si>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</si>
  <si>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</si>
  <si>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</si>
  <si>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</si>
  <si>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</si>
  <si>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</si>
  <si>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</si>
  <si>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</si>
  <si>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</si>
  <si>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</si>
  <si>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</si>
  <si>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</si>
  <si>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</si>
  <si>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</si>
  <si>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</si>
  <si>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</si>
  <si>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</si>
  <si>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</si>
  <si>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</si>
  <si>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</si>
  <si>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</si>
  <si>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</si>
  <si>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</si>
  <si>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</si>
  <si>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</si>
  <si>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</si>
  <si>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</si>
  <si>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</si>
  <si>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</si>
  <si>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</si>
  <si>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</si>
  <si>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</si>
  <si>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</si>
  <si>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</si>
  <si>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</si>
  <si>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</si>
  <si>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</si>
  <si>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</si>
  <si>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</si>
  <si>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</si>
  <si>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</si>
  <si>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</si>
  <si>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de GASTOS Y OTRAS PÉRDIDAS</t>
  </si>
  <si>
    <t>Total de EFECTIVO Y EQUIVALENTES</t>
  </si>
  <si>
    <t>Otros Ingresos y Beneficios</t>
  </si>
  <si>
    <t>CUENTAS POR COBRAR A CORTO PLAZO</t>
  </si>
  <si>
    <t>INVERSIONES TEMPORALES (HASTA 3 MESES)</t>
  </si>
  <si>
    <t>OTROS DERECHOS A RECIBIR EFECTIVO O EQUIVALENTES A CORTO PLAZO</t>
  </si>
  <si>
    <t>TERRENOS</t>
  </si>
  <si>
    <t>Subtotal BIENES MUEBLES</t>
  </si>
  <si>
    <t>MOBILIARIO Y EQUIPO DE ADMINISTRACIÓN</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</si>
  <si>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</si>
  <si>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</si>
  <si>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</si>
  <si>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</si>
  <si>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</si>
  <si>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</si>
  <si>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</si>
  <si>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</si>
  <si>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</si>
  <si>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</si>
  <si>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</si>
  <si>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</si>
  <si>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</si>
  <si>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</si>
  <si>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</si>
  <si>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GASTOS DE FUNCIONAMIENTO</t>
  </si>
  <si>
    <t>TRANSFERENCIAS, ASIGNACIONES, SUBSIDIOS Y OTRAS AYUDAS</t>
  </si>
  <si>
    <t>PARTICIPACIONES Y APORTACIONES</t>
  </si>
  <si>
    <t>INTERESES, COMISIONES Y OTROS GASTOS DE LA DEUDA PÚBLICA</t>
  </si>
  <si>
    <t>OTROS GASTOS Y PÉRDIDAS EXTRAORDINARIAS</t>
  </si>
  <si>
    <t>BANCOS/DEPENDENCIAS Y OTROS</t>
  </si>
  <si>
    <t>Bancos/Dependencias y Otros</t>
  </si>
  <si>
    <t>Representa el monto de efectivo disponible propiedad de Compañía Inmobiliaria Fomento Turístico de Michoacán, S.A. de C.V., depositado en el Banco Santander (México) SA, su importe se integra por:</t>
  </si>
  <si>
    <t>Cuenta Eje General (Cheques)</t>
  </si>
  <si>
    <t>Cuenta Eje Inversión de Gastos y Promoción</t>
  </si>
  <si>
    <t>Cuenta Eje Inversión del Fondo Contingencia</t>
  </si>
  <si>
    <t>Banco Santander</t>
  </si>
  <si>
    <t>Inversión para Gastos y Promoción</t>
  </si>
  <si>
    <t>Inversión para Fondo Contingencia</t>
  </si>
  <si>
    <t>Inversión para Reserva Legal</t>
  </si>
  <si>
    <t>Representa el monto de efectivo invertido por Compañía Inmobiliaria Fomento Turístico de Michoacán, S.A. de C.V., el cual se efectúa a plazos que van de inversión a la vista hasta 90 días, siendo en nuestro caso inversiones a la vista, su importe se integra por:</t>
  </si>
  <si>
    <t>Compañía Inmobiliaria Fomento Turístico de Michoacán, S.A. de C.V., no cuenta con manejo de Almacén, por lo cual no tiene un sistema de costeo y de evaluación de inventarios.</t>
  </si>
  <si>
    <t>Compañía Inmobiliaria Fomento Turístico de Michoacán, S.A. de C.V., en este periodo no realizó actividades a través de fideicomisos.</t>
  </si>
  <si>
    <t>Derechos a recibir Efectivo y Equivalentes y Bienes o Servicios a Recibir a Largo Plazo</t>
  </si>
  <si>
    <t>Deudores Diversos por Cobrar a Largo Plazo</t>
  </si>
  <si>
    <t xml:space="preserve">La cuenta de Deudores Diversos está integrada por el inventario de alimentos, bebidas y enseres del taller de mantenimiento que la Compañía Inmobiliaria entregó a Grupo Hotelero H de A, S.A. de C.V., en el momento de dar inicio el arrendamiento, para la operación de servicios del Hotel, el cual será devuelto en especie a la entrega del inmueble hotelero. </t>
  </si>
  <si>
    <t>Edificios No Habitacionales</t>
  </si>
  <si>
    <t>EDIFICIOS</t>
  </si>
  <si>
    <t>Compañía Inmobiliaria Fomento Turístico de Michoacán, S.A. de C.V., en este periodo no maneja cuentas incobrables, ni estimaciones de inventarios.</t>
  </si>
  <si>
    <t>El Activo fijo se deprecia conforme a los porcentajes (%) señalados en el Impuesto Sobre la Renta, en forma mensual.</t>
  </si>
  <si>
    <t xml:space="preserve">ANTICIPOS A LARGO PLAZO </t>
  </si>
  <si>
    <t>Anticipos de ISR Bancarios</t>
  </si>
  <si>
    <t>Anticipos de ISR (Pagos Provisionales)</t>
  </si>
  <si>
    <t>DEPÓSITOS EN GARANTÍA</t>
  </si>
  <si>
    <t>Renta de Oficina</t>
  </si>
  <si>
    <t>Compañía Inmobiliaria Fomento Turístico de Michoacán, S.A. de C.V., en este periodo no cuenta con Otros Activos.</t>
  </si>
  <si>
    <t>Compañía Inmobiliaria Fomento Turístico de Michoacán, S.A. de C.V., en este mes no obtuvo Ingresos por clasificar a corto plazo.</t>
  </si>
  <si>
    <t xml:space="preserve">MONTO </t>
  </si>
  <si>
    <t>Participaciones y Aportaciones por Pagar a Corto Plazo</t>
  </si>
  <si>
    <t>FONDOS EN GARANTÍA A LARGO PLAZO</t>
  </si>
  <si>
    <t>Ingresos por Arrendamiento</t>
  </si>
  <si>
    <t>Servicios Generales</t>
  </si>
  <si>
    <t>Participaciones y Aportaciones</t>
  </si>
  <si>
    <t>No.  de</t>
  </si>
  <si>
    <t>Valor</t>
  </si>
  <si>
    <t xml:space="preserve">                ACCIONISTAS</t>
  </si>
  <si>
    <t>Acciones</t>
  </si>
  <si>
    <t>Original</t>
  </si>
  <si>
    <t xml:space="preserve"> -Gobierno del Estado de Michoacán</t>
  </si>
  <si>
    <t xml:space="preserve"> -Centro de Convenciones de Morelia</t>
  </si>
  <si>
    <t xml:space="preserve"> -Parque Zoológico "Benito Juárez"</t>
  </si>
  <si>
    <t xml:space="preserve"> -Fomento Turístico de Michoacán</t>
  </si>
  <si>
    <t xml:space="preserve">               T O T A L E S </t>
  </si>
  <si>
    <t>Hacienda Pública/Patrimonio Contribuido</t>
  </si>
  <si>
    <t>El Capital Contable  es de:</t>
  </si>
  <si>
    <t>( / ) Número de acciones</t>
  </si>
  <si>
    <t xml:space="preserve">         C   U   E   N   T   A   S</t>
  </si>
  <si>
    <t>Reserva Legal</t>
  </si>
  <si>
    <t>Resultados de Ejercicios Anteriores</t>
  </si>
  <si>
    <t>Resultados del Ejercicio</t>
  </si>
  <si>
    <t>T  O  T  A  L  E  S</t>
  </si>
  <si>
    <t>Aportaciones</t>
  </si>
  <si>
    <t>Revalúo de Bienes Inmuebles</t>
  </si>
  <si>
    <t xml:space="preserve">Valor por el Método de Participación de cada acción en </t>
  </si>
  <si>
    <t xml:space="preserve">       relación al capital contable----------------------------------&gt;&gt;</t>
  </si>
  <si>
    <t>La Reserva Legal está depositada en una cuenta de Inversión Bancaria y cada mes se obtienen intereses, los cuales se conocen hasta después del corte de mes, por lo cual, siempre existirá una diferencia entre esta cuenta y su registro contable.</t>
  </si>
  <si>
    <t>Hacienda Pública/Patrimonio Generado</t>
  </si>
  <si>
    <t>La cuenta de Resultados de Ejercicios Anteriores se encuentra integrada por el Acumulado Histórico tanto de las Utilidades de Ejercicios Anteriores, como de las Pérdidas de Ejercicios Anteriores.</t>
  </si>
  <si>
    <t>TOTAL DE INGRESOS CONTABLES</t>
  </si>
  <si>
    <t>TOTAL DE INGRESOS PRESUPUESTARIOS</t>
  </si>
  <si>
    <t>TOTAL DE EGRESOS PRESUPUESTARIOS</t>
  </si>
  <si>
    <t>( - ) Egresos Presupuestarios no Contables</t>
  </si>
  <si>
    <t>( + ) Ingresos Contables no Presupuestarios</t>
  </si>
  <si>
    <t>( - ) Ingresos Presupuestarios no Contables</t>
  </si>
  <si>
    <t xml:space="preserve">( + ) Gastos Contables no Presupuestarios </t>
  </si>
  <si>
    <r>
      <t>En el año de 1984 el Titular de Poder Ejecutivo Ing. Cuauhtémoc Cárdenas Solórzano, asistido por el Secretario de Gobierno Lic. Cristóbal Arias Solís y los Organismos Públicos Descentralizados que fungen como Accionistas de la Compañía: “Fomento Turístico de Michoacán”, “Centro de Convenciones”, “Fondo Mixto para el Fomento Industrial de Michoacán” y “El Parque Zoológico Benito Juárez”, con fecha del 4 de octubre, formalizaron un Contrato de Sociedad Mercantil de una empresa a la que denominaron Compañía Inmobiliaria Fomento Turístico de Michoacán S.A. de C.V., constituida mediante la Escritura Pública Nº 2542, pasada ante la fe del Lic. Octavio Peña Torres, Notario Público Nº 52, con ejercicio en la ciudad de Morelia Michoacán, siendo su objeto social actual “</t>
    </r>
    <r>
      <rPr>
        <b/>
        <sz val="9"/>
        <rFont val="Arial"/>
        <family val="2"/>
      </rPr>
      <t xml:space="preserve">la construcción, administración, arrendamiento de hoteles, servicios, compra-venta de terrenos turísticos y demás servicios conexos que contribuyan al desarrollo turístico de Michoacán” </t>
    </r>
    <r>
      <rPr>
        <sz val="9"/>
        <rFont val="Arial"/>
        <family val="2"/>
      </rPr>
      <t>con una capital social suscrito y totalmente pagado de $200,000,000.00 (DOSCIENTOS MILLONES DE PESOS 00/100 M. N.) de moneda de cuño corriente a la fecha de sus constitución (viejos pesos), el cual ha sufrido diversos aumentos a la fecha.</t>
    </r>
  </si>
  <si>
    <r>
      <t xml:space="preserve">El inicio de sus actividades fue la construcción de un edificio dedicado a la hotelería, ubicado en terrenos contiguos al Centro de Convenciones de Morelia, el cual se  operó de manera directa por la Empresa hasta febrero del año 1998; A partir del 1º de marzo de 1998 se celebró contrato de arrendamiento del inmueble hotelero, propiedad de la Inmobiliaria con Grupo Posadas, a fin de seguir cumpliendo con el objeto social, a través de este Corporativo que contaba con capital suficiente para garantizar la inversión requerida en el reacondicionamiento y funcionamiento de la unidad hotelera, con el propósito de convertirlo en el más importante polo de atracción turística de Morelia, operando con el nombre de </t>
    </r>
    <r>
      <rPr>
        <b/>
        <sz val="9"/>
        <rFont val="Arial"/>
        <family val="2"/>
      </rPr>
      <t xml:space="preserve">“Hotel Fiesta Inn”; </t>
    </r>
    <r>
      <rPr>
        <sz val="9"/>
        <rFont val="Arial"/>
        <family val="2"/>
      </rPr>
      <t>una vez finalizado ese contrato se formalizó uno nuevo con la cadena de hoteles ”</t>
    </r>
    <r>
      <rPr>
        <b/>
        <sz val="9"/>
        <rFont val="Arial"/>
        <family val="2"/>
      </rPr>
      <t>Best Western”</t>
    </r>
    <r>
      <rPr>
        <sz val="9"/>
        <rFont val="Arial"/>
        <family val="2"/>
      </rPr>
      <t>, por un período de 10 años 7 meses.</t>
    </r>
  </si>
  <si>
    <t>Objeto: Construcción, Administración, Arrendamiento de hoteles, Compra-Venta de terrenos turísticos y otros inmuebles, Promoción Turística y demás servicios conexos que contribuyan al desarrollo turístico de Michoacán.</t>
  </si>
  <si>
    <t>Visión: Contribuir en el desarrollo turístico de Michoacán, fortaleciendo su infraestructura y modernización, para seguir siendo un polo importante para la atracción turística del Estado.</t>
  </si>
  <si>
    <t>Valores: - Desarrollo Turístico, - Arrendamiento del Inmueble Hotelero, - Atracción y Promoción Turística.</t>
  </si>
  <si>
    <t>Actividad Preponderante: La Compañía Inmobiliaria Fomento Turístico de Michoacán, S.A. de C.V., tiene en la actualidad como actividad preponderante utilizar los Ingresos que se perciben por el arrendamiento del inmueble, previo el cumplimiento de sus obligaciones fiscales, en cooperar y contribuir con el Sector Turístico del Estado y en los términos de su objeto social, a la promoción turística del Estado, principalmente al Turismo Social y a las  determinaciones que sobre este particular, los órganos de Gobierno de la Empresa instruyan a la Dirección General.</t>
  </si>
  <si>
    <t>Consideraciones fiscales: Compañía Inmobiliaria Fomento Turística de Michoacán, S.A. de C.V., tiene las siguientes obligaciones fiscales y laborales:</t>
  </si>
  <si>
    <t>a) SAT.- Pago Provisional Referenciados ISR, IVA, ISPT, Retenciones de ISR sobre Honorarios y Arrendamiento y Retenciones de IVA sobre Honorarios y Arrendamiento.</t>
  </si>
  <si>
    <t>b) IMSS e INFONAVIT.- Cuotas IMSS, Cesantía y Vejez, Fondo de Retiro e Infonavit.</t>
  </si>
  <si>
    <t>c) SECRETARÍA DE FINANZAS Y ADMINISTRACIÓN DEL ESTADO.- Impuesto del 3% sobre Erogaciones al trabajo subordinado (nómina)</t>
  </si>
  <si>
    <t>Compañía Inmobiliaria Fomento Turístico de Michoacán, S.A. de C.V., realizó el registro de la Contabilidad Gubernamental en el sistema contable de Aspel - COI, ya que el paquete sugerido para los organismos de Gobierno del Estado, no cumple en forma total con los requerimientos de esta empresa, en relación al pago de impuesto y presentaciones de declaraciones informativas ante el SAT.</t>
  </si>
  <si>
    <t xml:space="preserve">A partir del mes de enero de 2020 se realizó el registro contable a través del sistema SAACG.net, para armonizar totalmente la Contabilidad Gubernamental y así cumplir con la normatividad aplicable para ello. </t>
  </si>
  <si>
    <t>Los presentes Estados Financieros fueron elaborados en base a lo dispuesto en la Ley General de Contabilidad Gubernamental, a las Normas y Metodología para la emisión de la información financiera y estructura de los mismos, observado la normatividad emitida por el CONAC y las disposiciones legales aplicables.</t>
  </si>
  <si>
    <t>Se considera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 así como los Postulados básicos.</t>
  </si>
  <si>
    <t>Compañía Inmobiliaria Fomento Turístico de Michoacán, S.A. de C.V., en este mes no cuenta con la posición en moneda extranjera y protección por riesgo cambiario.</t>
  </si>
  <si>
    <t>ACTIVO FIJO</t>
  </si>
  <si>
    <t>TERRENOS (Inmueble Hotelero)</t>
  </si>
  <si>
    <t>EDIFICIOS (Inmueble Hotelero)</t>
  </si>
  <si>
    <t>EDIFICIOS (Acondicionamiento)</t>
  </si>
  <si>
    <t>MAQUINARIA</t>
  </si>
  <si>
    <t>-Dado en Arrendamiento</t>
  </si>
  <si>
    <t>MOB.Y EQ.</t>
  </si>
  <si>
    <t>-Cinfotur</t>
  </si>
  <si>
    <t>TRANSPORTE</t>
  </si>
  <si>
    <t>-Cinfotur Deducible</t>
  </si>
  <si>
    <t>-Cinfotur No Deducible SAT</t>
  </si>
  <si>
    <t>COMPUTO</t>
  </si>
  <si>
    <t>OFICINA</t>
  </si>
  <si>
    <t>TOTALES</t>
  </si>
  <si>
    <t>DEPRECIÓN ACUMULADA DEL ACTIVO FIJO</t>
  </si>
  <si>
    <t>DEP. EDIFICIOS</t>
  </si>
  <si>
    <t>5% y 10%</t>
  </si>
  <si>
    <t>DEP. MAQUINARIA</t>
  </si>
  <si>
    <t>DEP. MOB.Y EQ.</t>
  </si>
  <si>
    <t>DEP. TRANSPORTE</t>
  </si>
  <si>
    <t>DEP. COMPUTO</t>
  </si>
  <si>
    <t>DEP. OFICINA</t>
  </si>
  <si>
    <t>Compañía Inmobiliaria Fomento Turístico de Michoacán, S.A. de C.V., utiliza los porcentajes ( % ) que establece el SAT en la Ley del ISR.</t>
  </si>
  <si>
    <t>Compañía Inmobiliaria Fomento Turístico de Michoacán, S.A. de C.V., en el actual mes no se presenta información por segmentos.</t>
  </si>
  <si>
    <t>Compañía Inmobiliaria Fomento Turístico de Michoacán, S.A. de C.V., en el actual mes no cuenta con partes relacionadas.</t>
  </si>
  <si>
    <t xml:space="preserve">La Información Contable de Compañía Inmobiliaria Fomento Turístico de Michoacán, S.A. de C.V. esta firmada en cada página de la misma  y se incluye al final la siguiente leyenda: “Bajo protesta de decir verdad declaramos que los Estados Financieros y sus notas, son razonablemente correctos y son responsabilidad del emisor”. </t>
  </si>
  <si>
    <t>OPERACIÓN Y DECORACIÓN</t>
  </si>
  <si>
    <t>DEP. OPERACIÓN Y DECORACIÓN</t>
  </si>
  <si>
    <t>Los  Estados  Financieros  de  los  entes  públicos,  proveen  de  información  financiera  a  los  Accionistas de la Empresa, a la Secretaría de Turismo, Secretaría de Finanzas y Administración y Secretaría de Contraloría del Gobierno del Estado, Tesorero y Comisario del H. Consejo de Administración respectivamente. El objeto del presente documento es la revelación del contexto y de los aspectos económicos-financieros más relevantes que influyeron en las decisiones del período , y que deberán ser considerados en la elaboración de los estados financieros para la mayor compresión de los mismos y sus particularidades.</t>
  </si>
  <si>
    <t>Introducción</t>
  </si>
  <si>
    <t xml:space="preserve">1.     </t>
  </si>
  <si>
    <t>Notas Adicionales</t>
  </si>
  <si>
    <t>CONCEPTOS</t>
  </si>
  <si>
    <t>MONTO</t>
  </si>
  <si>
    <t>GTS DE MATTO. POR BEST WESTERN</t>
  </si>
  <si>
    <t>GTAS DE MATTO. 01/SEP/2013 AL 31/DIC/2014</t>
  </si>
  <si>
    <t>GTAS DE MATTO. 01/ENE AL 31/DIC/2015</t>
  </si>
  <si>
    <t>GTAS DE MATTO. 01/ENE AL 31/DIC/2016</t>
  </si>
  <si>
    <t>GTAS DE MATTO. 01/ENE AL 31/DIC/2017</t>
  </si>
  <si>
    <t>GTAS DE MATTO. 01/ENE AL 31/DIC/2018</t>
  </si>
  <si>
    <t>PARTICIPACIONES Y APORTACIONES POR PAGAR A CORTO PLAZO</t>
  </si>
  <si>
    <t>Ingresos por Arrendam. de Villa Michoacana</t>
  </si>
  <si>
    <t>Anticipos Gastos a Comprobar</t>
  </si>
  <si>
    <t>ACTIVOS INTANGIBLES</t>
  </si>
  <si>
    <t>Compañía Inmobiliaria Fomento Turístico de Michoacán, S.A. de C.V., no tuvo Deudores Diversos por Cobrar a Corto Plazo en este mes.</t>
  </si>
  <si>
    <t>Suma del ACTIVOS DIFERIDOS</t>
  </si>
  <si>
    <t>DIFERENCIA</t>
  </si>
  <si>
    <t>DEPRECIACIÓN ACUMULADA DE INFRAESTRUCTURA</t>
  </si>
  <si>
    <t>Se informará en relación al Control Interno que:</t>
  </si>
  <si>
    <t>INDICADORES DE POSTURA FISCAL</t>
  </si>
  <si>
    <t>A. Financiamiento</t>
  </si>
  <si>
    <t>B. Amortización de la deuda</t>
  </si>
  <si>
    <t>I. Ingresos Presupuestarios</t>
  </si>
  <si>
    <t>II. Egresos Presupuestarios</t>
  </si>
  <si>
    <t>III Balance Presupuestario (Superávit o Déficit) (III=I-II)</t>
  </si>
  <si>
    <t>IV. Intereses, Comisiones y Gastos de la Deuda</t>
  </si>
  <si>
    <t>V. Balance Primario (Superávit o Déficit)</t>
  </si>
  <si>
    <t>ESTIMADO</t>
  </si>
  <si>
    <t>DEVENGADO</t>
  </si>
  <si>
    <t>PAGADO</t>
  </si>
  <si>
    <t>Intereses Bancarios</t>
  </si>
  <si>
    <t>Beneficios del SAT (Actualización de Impuestos)</t>
  </si>
  <si>
    <t>Este género se compone de dos grupos, el Pasivo Circulante y el Pasivo No Circulante, en éstos inciden pasivos derivados de operaciones por servicios personales, cuentas por pagar, proveedores por pagar a corto plazo, retenciones y contribuciones por pagar a corto plazo y Fondos en Garantía a Largo Plazo; su integración es el siguiente:</t>
  </si>
  <si>
    <t>Dentro de los Fondos y bienes de terceros en Garantía y/o Administración, se encuentra contemplada la cuenta de la Fianza del Comisario actual de la Compañía Inmobiliaria, de la cual ya se efectuó traspaso en su momento del banco Banamex al banco Santander,  a nombre de esta empresa y será devuelta al momento de existir el nombramiento de un nuevo Comisario.</t>
  </si>
  <si>
    <t>Compañía Inmobiliaria no cuenta con Ingresos derivados de participaciones, aportaciones, convenios, incentivos derivados de la colaboración fiscal, fondos distintos de aportaciones, transferencias, asignaciones, subsidios y subvenciones, y pensiones y jubilaciones.</t>
  </si>
  <si>
    <t>Mes de Renta</t>
  </si>
  <si>
    <t xml:space="preserve">Mes de Facturación </t>
  </si>
  <si>
    <t>Enero</t>
  </si>
  <si>
    <t>Febrero</t>
  </si>
  <si>
    <t>Marzo</t>
  </si>
  <si>
    <t>Abril</t>
  </si>
  <si>
    <t>Mayo</t>
  </si>
  <si>
    <t>Junio</t>
  </si>
  <si>
    <t>Julio</t>
  </si>
  <si>
    <t>Agosto</t>
  </si>
  <si>
    <t>Septiembre</t>
  </si>
  <si>
    <t>Octubre</t>
  </si>
  <si>
    <t>Noviembre</t>
  </si>
  <si>
    <t>Año</t>
  </si>
  <si>
    <t>Monto de los Ingresos por Arrendamiento</t>
  </si>
  <si>
    <t>Estatus</t>
  </si>
  <si>
    <t>Dentro de este apartado se encuentra el Saldo de las Cuentas por Cobrar, en la subcuenta que se tiene para  el Grupo Hotelero H de A, S.A. de C.V., arrendatario del Inmueble Hotelero, se envió al Hotel oficio de notificación por el cobro de las rentas adeudadas y acumuladas, así como el cumplimiento de sus obligaciones contractuales.</t>
  </si>
  <si>
    <t>Pendiente de pago por el arrendatario</t>
  </si>
  <si>
    <t>14/0ct/2020</t>
  </si>
  <si>
    <t>Abono a Cuentas por Cobrar Rentas 2020</t>
  </si>
  <si>
    <t>13/Nov/2020</t>
  </si>
  <si>
    <t>Siendo Gobernador Interino del Estado de Michoacán de Ocampo el C. Dr. Jaime Genovevo Figueroa Zamudio, con fecha 1º de agosto del año 1991 se publicó en el Periódico Oficial del Estado de Michoacán un acuerdo en donde se considera a la Compañía Inmobiliaria como una Empresa de Participación Estatal.</t>
  </si>
  <si>
    <t>Diciembre</t>
  </si>
  <si>
    <t>14/Dic/2020</t>
  </si>
  <si>
    <t>Otros Productos Fiscales (PTU)</t>
  </si>
  <si>
    <t xml:space="preserve">Otros Productos </t>
  </si>
  <si>
    <t>d) AYUNTAMIENTO DE MORELlA MICH.- Impuesto Predial pago en forma anual, durante los dos primeros meses de cada año.</t>
  </si>
  <si>
    <t>SUMA DE BIENES INMUEBLES</t>
  </si>
  <si>
    <t>SUMA DE MOBILIARIA Y EQUIPO DE ADMINISTRACIÓN</t>
  </si>
  <si>
    <t>SUMA DE BIENES MUEBLES</t>
  </si>
  <si>
    <t>SUMA DEL ACTIVO FIJO</t>
  </si>
  <si>
    <t>SUMA DEPRECIACIÓN ACUMULADA DE ACTIVO FIJO</t>
  </si>
  <si>
    <t>Compañía Inmobiliaria Fomento Turístico de Michoacán, S.A. de C.V., no tuvo Fondos con Afectación Específica en este mes.</t>
  </si>
  <si>
    <t>Es la contabilización de los gastos operativos propios de la Compañía Inmobiliaria, así como el pago de la promoción turística generada a través de la firma de convenios celebrados con la Secretaría de Turismo del Gobierno del Estado, Instituto del Artesano Michoacano y Fomento Turístico de Michoacán, según sea el caso.</t>
  </si>
  <si>
    <t>Compañía Inmobiliaria cuenta con 4 Accionistas los cuales aportaron los siguientes montos:</t>
  </si>
  <si>
    <t>Se considero dentro de la cuenta de Revaluación de los Bienes Inmuebles, el avalúo realizada por parte de la Dirección de Patrimonio de Gobierno del Estado.</t>
  </si>
  <si>
    <t>La presente disposición es de observancia obligatoria para los Entes Públicos, poderes Ejecutivo, Legislativo y Judicial de la Federación y de las Entidades Federativas, Órganos Autónomos de la Federación y de las Entidades Federativas, Ayuntamientos de los Municipios y las Entidades de la Administración Pública Paraestatal, ya sean Federales, Estatales o Municipales.</t>
  </si>
  <si>
    <t>Régimen Jurídico: Régimen General de Ley de Persona Moral, en el Servicio de Administración Tributaria (SAT).</t>
  </si>
  <si>
    <t xml:space="preserve">e) SECRETARÍA DE FINANZAS Y ADMINISTRACIÓN DEL ESTADO.- Refrendo Anual por los 2 vehículos propiedad de esta Compañía Inmobiliaria.
</t>
  </si>
  <si>
    <t>Compañía Inmobiliaria Fomento Turístico de Michoacán, S.A. de C.V., en este mes no forma parte de ningún fideicomiso.</t>
  </si>
  <si>
    <t>Por lo anterior la Dirección de Contabilidad de la Secretaría antes mencionada, bajo el cargo en su momento por el C.P. José Antonio Hernández Aguirre, nos informó que debemos apegarnos a lo establecido en la Ley General de Contabilidad Gubernamental. Así mismo, se informa que al encontrarse la empresa en este supuesto, queda relevada de llevar contabilidad electrónica ante el SAT, a partir del ejercicio 2015.</t>
  </si>
  <si>
    <t>Se crearon cuentas de Registro específicas dentro del Plan de Cuentas del sistema SAACG.NET, para poder cumplir con lo requerido por el SAT en conceptos de deducibilidad.</t>
  </si>
  <si>
    <t>La Compañía Inmobiliaria cuenta con una Inversión para la Reserva Legal cumpliendo con ello con la Ley General de Sociedades Mercantiles, con la finalidad de cubrir con algún adeudo en general.</t>
  </si>
  <si>
    <t>Reexp. por Valor de Mercado- Superávit</t>
  </si>
  <si>
    <t>El concepto "Dado en Arrendamiento", se refiere a que Compañía Inmobiliaria Fomento Turístico de Michoacán, S.A. de C.V., celebro contrato de arrendamiento con fecha del 1o. de septiembre de 2013 con la empresa denominada Grupo Hotelero H de A, S.A. de C.V., entregándole tanto el Inmueble como varios activos fijos para su operación.</t>
  </si>
  <si>
    <t>Compañía Inmobiliaria Fomento Turístico de Michoacán, S.A. de C.V., en el presente mes no solicitó ningún crédito por lo que no se cuenta con calificación alguna.</t>
  </si>
  <si>
    <t>III. Balance Presupuestario (Superávit o Déficit)</t>
  </si>
  <si>
    <t>Participaciones, Aportaciones, Convenios, Incentivos Derivados de la Colaboración Fiscal, Fondos Distintos de Aportaciones, Transferencias, Asignaciones, Subsidios y Subvenciones y Pensiones y Jubilaciones</t>
  </si>
  <si>
    <t>FIANZA DEL INMUEBLE HOTELERO BEST WESTERN 2018</t>
  </si>
  <si>
    <t>El Saldo negativo en el resultado Balance Presupuestario y el Balance Primario en el concepto Primario, corresponde al Saldo Bancario con el que Compañía Inmobiliaria Fomento Turístico de Michoacán, S.A. de C.V., al iniciar el ejercicio 2021, el cual formo parte su presupuesto.</t>
  </si>
  <si>
    <t>Durante el presente mes no se efectuó ningún pago por concepto de Promoción Turística.</t>
  </si>
  <si>
    <t>En el Presupuesto Proyectado no se contemplo el abono trimestral a la cuenta de Inversión, ya que no se cuenta con la solvencia suficiente para incrementar dicha cuenta, ya que el arrendatario del Inmueble Hotelero propiedad de esta Compañía Inmobiliaria no ha realizado el pago de las rentas a las que se encuentra obligado a realizado según lo establecido en el contrato de arrendamiento firmado por ambas partes.</t>
  </si>
  <si>
    <t>En este mismo apartado se encuentra el IVA Causado pendiente de cobrar al arrendatario por concepto de Arrendamiento del Inmueble Hotelero, el cual se presentara ante el SAT hasta que sea efectivamente cobrado.</t>
  </si>
  <si>
    <t>Suma Iva Causado Pendiente de Cobrar</t>
  </si>
  <si>
    <t>IVA Causado Efectivamente Cobrado, por Abono a Rentas 2020</t>
  </si>
  <si>
    <t>Monto del IVA Causado por Arrendamiento Facturado</t>
  </si>
  <si>
    <t>Ingresos y Otros Beneficios</t>
  </si>
  <si>
    <t>Es la contabilización de los ingresos propios de la Compañía Inmobiliaria, así como los intereses bancarios, otros ingresos obtenidos.</t>
  </si>
  <si>
    <t>INGRESOS DE GESTIÓN</t>
  </si>
  <si>
    <t>OTROS INGRESOS Y BENEFICIOS</t>
  </si>
  <si>
    <t>Suma de INGRESOS Y OTROS BENEFICIOS</t>
  </si>
  <si>
    <t>Los Ingresos Preponderantes (Propios) que tiene la Compañía Inmobiliaria es a través del Arrendamiento del Inmueble Hotelero de su propiedad, la renta es facturada cada mes, durante el presente mes no se obtuvo ingresos por la renta de la Villa Michoacana, los cuales son considerados dentro del apartado de Ingresos por venta de bienes y prestaciones de Servicios.</t>
  </si>
  <si>
    <t>IVA Causado pendiente de cobrar al arrendatario</t>
  </si>
  <si>
    <r>
      <t xml:space="preserve">En Acta de Asamblea General Extraordinaria de Accionistas celebrada el 25 de noviembre del año 2012 se modifico el objeto social de la Compañía Inmobiliaria Fomento Turístico de Michoacán, S.A. de C.V., quedando de la siguiente manera: </t>
    </r>
    <r>
      <rPr>
        <b/>
        <sz val="9"/>
        <rFont val="Arial"/>
        <family val="2"/>
      </rPr>
      <t>"Construcción, Administración y Arrendamiento de Hoteles y Servicios Turísticos, Compra-Venta de Terrenos Turísticos y Otros Inmuebles, Promoción Turística y Demás Servicios Conexos que Contribuyan al Desarrollo Turístico de Michoacán"</t>
    </r>
    <r>
      <rPr>
        <sz val="9"/>
        <rFont val="Arial"/>
        <family val="2"/>
      </rPr>
      <t>.</t>
    </r>
  </si>
  <si>
    <t>Monto de los Ingresos por Arrendamiento Facturados</t>
  </si>
  <si>
    <t>CONCILIACIÓN ENTRE LOS INGRESOS PRESUPUESTARIOS Y CONTABLES, ASÍ COMO ENTRE LOS EGRESOS PRESUPUESTARIOS Y LOS GASTOS CONTABLES</t>
  </si>
  <si>
    <r>
      <t xml:space="preserve">En Acta de Asamblea General Extraordinaria de Accionistas celebrada el 11 de diciembre del año 1997 se modifico el objeto social de la Compañía Inmobiliaria Fomento Turístico de Michoacán, S.A. de C.V., quedando de la siguiente manera: </t>
    </r>
    <r>
      <rPr>
        <b/>
        <sz val="9"/>
        <rFont val="Arial"/>
        <family val="2"/>
      </rPr>
      <t>"Construcción,  Arrendamiento y Administración de Hoteles y Servicios Turísticos, compra venta de terrenos turísticos y demás servicios conexos que contribuyan al desarrollo del sector turístico de Michoacán"</t>
    </r>
    <r>
      <rPr>
        <sz val="9"/>
        <rFont val="Arial"/>
        <family val="2"/>
      </rPr>
      <t>.</t>
    </r>
  </si>
  <si>
    <t>Con fecha del 22 de noviembre de 2021, la MEAP Lucero del Rocío García Medina, fue nombrada como Encargada de Despacho de la Dirección General a la Compañía Inmobiliaria Fomento Turístico de Michoacán, S.A. de C.V. por parte del Gobernador Constitucional Lic. Alfredo Ramírez Bedolla, con lo cual se sustituye a la anterior Directora General, así mismo el día 30 del mismo mes y año se llevó a cabo la Entrega-Recepción de los Titulares saliente y entrante en presencia de personal de la Secretaría de Contraloría del Estado.</t>
  </si>
  <si>
    <t>El pasado 25 de noviembre del año 2019 en sesión de Asamblea General Extraordinaria de Accionistas se cedió la acción que sustentaba el “Fondo Mixto para el Fomento Industrial de Michoacán” a favor del “Centro de Convenciones de Morelia”, con valor de $1.00 (Un peso 00/100 M.N.), realizando su respectiva Acta, llevándose el protocolo correspondiente.</t>
  </si>
  <si>
    <t>En esta cuenta se consideran pagos y adeudos de los proveedores por concepto de promoción turística, generada a través de la firma de convenios celebrados con la Secretaría de Turismo del Gobierno del Estado y del Instituto del Artesano Michoacano, según sea el caso, en el presente mes y año no se ha efectuado ningún pago por este concepto.</t>
  </si>
  <si>
    <t>Se quedó pendiente de pagar el Arrendamiento de la Oficina donde se encuentra ubicada la Compañía Inmobiliaria y por el Arrendamiento del Estacionamiento junto al Inmueble Hotelero.</t>
  </si>
  <si>
    <t>Compañía Inmobiliaria otorga al Gobierno del Estado, a través de la Secretaría de Turismo, recursos para la promoción turística, los cuales no se incluyeron en el presupuesto del flujo de efectivo de la empresa ya que no se cuenta con los recursos necesarios para realizar dicha erogación.</t>
  </si>
  <si>
    <t xml:space="preserve">Se informa que al no contar con los recursos necesarios para el ejercicio 2022, en sesiones del día 17 de diciembre de 2021 de Asamblea General de Accionistas y de H. Consejo de Administración autorizaron dentro del presupuesto para el presente año, poder ir sacando de la cuenta de Inversión de Fondo de Contingencia a la cuenta Eje de cheques montos para realizar el pago de los gastos operativos de todo el año hasta por un monto de $7'101,074.61, esto debido a que el Arrendatario del Inmueble Hotelero "Grupo Hotelero H de A, SA de CV", hasta la fecha no ha pagado las rentas que adeuda a esta Compañía Inmobiliaria, por lo cual no se contaba con la solvencia suficiente para realizar dichos gastos; comprometiéndose el Titular que en el momento de cobrar el total del adeudo se reintegre dichos montos a la cuenta de Inversión de Fondo de Contingencia. </t>
  </si>
  <si>
    <t>Compañía Inmobiliaria Fomento Turístico de Michoacán, S.A. de C.V., en este mes no forma parte de ningún fideicomiso, mandato o Análogo.</t>
  </si>
  <si>
    <t>En el mes de Enero 2022 se llevaron a cabo la sesión del Sistema Institucional de Archivo, en donde se incluye el Informe del Programa Anual del año 2021, así como el Programa Anual 2022, la sesión del Comité de Ética y Conducta con su Programa Anual 2022, la sesión del Comité de Control Interno, levantando su acta correspondiente.</t>
  </si>
  <si>
    <t>C. Endeudamiento o desendeudamiento (C=A-B)</t>
  </si>
  <si>
    <t>Compañía Inmobiliaria se encuentra trabajando con números negros y finanzas sanas, encontrándose al corriente del pago de todos su impuestos, contribuciones y en espera de que SECTUR entregue la documentación faltante de 2 expedientes por las acciones de Promoción Turística 2020 ya pagadas, los cuales fueron revisados y observados por parte del Auditor Externo e informado en forma oficial a la Secretaría de Turismo y a la Secretaría de Contraloría del Estado, así mismo a los Órganos de Gobierno (Asamblea General de Accionistas y H. Consejo de Administración).</t>
  </si>
  <si>
    <t>Otros Bienes Inmuebles</t>
  </si>
  <si>
    <t>Subtotal OTROS BIENES INMUEBLES</t>
  </si>
  <si>
    <t>Subtotal DEPRECIACIÓN ACUMULADA DE OTROS BIENES INMUEBLES</t>
  </si>
  <si>
    <t>Subtotal TERRENOS</t>
  </si>
  <si>
    <t>AMORTIZACIÓN ACUMULADA DE ACTIVOS INTANGIBLES</t>
  </si>
  <si>
    <t>AMORT. ADQ. PAQ. Y PROG. INFORM.</t>
  </si>
  <si>
    <t>Se efectuó póliza por asiento de ajuste en las cuentas del presupuesto en los ingresos facturados por el arrendamiento del inmueble hotelero propiedad de Compañía Inmobiliaria de acuerdo a lo estipulado por el CONAC, ya que el ingreso devengado de la Ley de Ingresos se considerara en forma conjunta con la Ley de los Ingresos Recaudados, debido a que no se ha podido cobrar dicho ingreso por incumplimiento del contrato por parte del arrendatario, solamente se considera el asiento contable de cuentas por cobrar.</t>
  </si>
  <si>
    <t>JUICIOS</t>
  </si>
  <si>
    <t>Revalúo (Valor Mercado-Superávit)</t>
  </si>
  <si>
    <t>Así mismo en este apartado la cuenta de Edificios se traspaso al apartado de Otros Bienes Inmuebles cumpliendo con el clasificador por objeto del gasto, con la finalidad de poder darlo de alta en el apartado de Bienes Patrimoniales del Sistema de Contabilidad Gubernamental SAACG.net  y así dar cumplimiento con las indicaciones en el CONAC.</t>
  </si>
  <si>
    <t>Compañía Inmobiliaria tiene Cuentas de Orden Contables, referentes a la demanda interpuesta al Arrendatario "Grupo Hotelero H de A, S.A. de C.V.", por incumplimiento del Contrato celebrado, tanto en el pago de los ingreso, como de la entrega de documentación a la que se encuentra obligado. A continuación se presenta el saldo del adeudo al corte del último día del presente mes y año:</t>
  </si>
  <si>
    <t>Demanda Judicial en Proceso de Resolución</t>
  </si>
  <si>
    <t>Se cuenta por parte del Grupo Hotelero H de A, S.A. de C.V. arrendatario del Inmueble Hotelero propiedad de Compañía Inmobiliaria Fomento Turístico de Michoacán, S.A. de C.V., la siguiente información de acuerdo a lo establecido en el contrato de Arrendamiento. Se realizó Póliza por asiento de ajuste de la Fianza en las Cuentas de Orden de Avales y Garantías, ya que el Arrendatario no ha cumplido con la entrega correspondiente del presente ejercicio.</t>
  </si>
  <si>
    <t>Durante el mes de junio de 2022, se creó la cuenta de terrenos basándonos en el clasificador por objeto del gasto, con la finalidad de poder darlo de alta en el apartado de Bienes Patrimoniales del Sistema de Contabilidad Gubernamental SAACG.net y así dar cumplimiento con lo establecido en el CONAC, integrándose de la siguiente manera:</t>
  </si>
  <si>
    <t>En este apartado se traspaso el monto historico de la cuenta de Edificios, cumpliendo con el clasificador por objeto del gasto, con la finalidad de poder darlo de alta en el apartado de Bienes Patrimoniales del Sistema de Contabilidad Gubernamental SAACG.net y así dar cumplimiento con las indicaciones en el CONAC, integrándose de la siguiente manera:</t>
  </si>
  <si>
    <t>Se crearon cuentas basándose en el clasificador por objeto del gasto, con la finalidad de poder darlo de alta en el apartado de Bienes Patrimoniales del Sistema de Contabilidad Gubernamental SAACG.net y así dar cumplimiento con las indicaciones en el CONAC, realizando los traspasos correspondientes; en la cuenta de Vehículos y Equipo de Transporte se realizó ajuste en su monto, porque al ser analizado, nos percatamos que el IVA Acreditable no deducible de la camioneta X-trail Sense, se encontraba considerado dentro del Activo Fijo, por lo cual se procedió a realizar la corrección. Se integra de la siguiente manera:</t>
  </si>
  <si>
    <t>VALORES</t>
  </si>
  <si>
    <t>EMISIÓN DE OBLIGACIONES</t>
  </si>
  <si>
    <t>AVALES Y GARANTÍAS</t>
  </si>
  <si>
    <t>BIENES EN CONCESIONADOS EN COMODATO</t>
  </si>
  <si>
    <t>Valores en Custodia</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</si>
  <si>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</si>
  <si>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</si>
  <si>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</si>
  <si>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</si>
  <si>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</si>
  <si>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</si>
  <si>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</si>
  <si>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</si>
  <si>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</si>
  <si>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</si>
  <si>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</si>
  <si>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</si>
  <si>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</si>
  <si>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</si>
  <si>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</si>
  <si>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</si>
  <si>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</si>
  <si>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 contra el Arrendatario</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</si>
  <si>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</si>
  <si>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</si>
  <si>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</si>
  <si>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</si>
  <si>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</si>
  <si>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en Comodato por Bienes</t>
  </si>
  <si>
    <t>INVERSIÓN MEDIANTE PROYECTOS PARA PRESTACIÓN DE SERVICIOS (PPS) Y SIMILARES</t>
  </si>
  <si>
    <t>Compañía Inmobiliaria tiene Cuentas de Orden Presupuestarias, las cuales son las siguientes:</t>
  </si>
  <si>
    <t>CUENTAS DE ORDEN CONTABLES</t>
  </si>
  <si>
    <t>CUENTAS DE ORDEN PRESUPUESTARIAS</t>
  </si>
  <si>
    <t>LEY DE INGRESOS</t>
  </si>
  <si>
    <t>Ley de Ingresos Estimada</t>
  </si>
  <si>
    <t>Ley de Ingresos por ejecutar</t>
  </si>
  <si>
    <t>Modificación a la Ley de Ingresos estimada</t>
  </si>
  <si>
    <t>Ley de Ingresos Devengada</t>
  </si>
  <si>
    <t>Ley de Ingresos Recaudada</t>
  </si>
  <si>
    <t>PRESUPUESTO DE EGRESOS</t>
  </si>
  <si>
    <t>Presupuesto de Egresos Aprobado</t>
  </si>
  <si>
    <t>Presupuesto de Egresos por Ejercer</t>
  </si>
  <si>
    <t xml:space="preserve">Modificación al Presupuesto de Egresos </t>
  </si>
  <si>
    <t>Presupuesto de Egresos Comprometido</t>
  </si>
  <si>
    <t>Presupuesto de Egresos Devengado</t>
  </si>
  <si>
    <t>Presupuesto de Egresos Ejercido</t>
  </si>
  <si>
    <t>Presupuesto de Egresos Pagado</t>
  </si>
  <si>
    <t>Debido a la revisión y solicitudes del SEVAC, se tuvó que efectuar modificación en el Revalúo para manejar el valor catastral y así poder cumplir y mejorar la calificación del reactivo correspondiente.</t>
  </si>
  <si>
    <t>Gastos Anticipados (prima de fianza)</t>
  </si>
  <si>
    <t>En el Estado de Cuenta Eje de Compañía Inmobiliaria Fomento Turístico de Michoacán, SA de CV, aparecieron dos depósitos realizados por el Grupo Hotelero H de A, SA de CV, arrendatario del Inmueble hotelero, el día 14 de octubre y 13 de noviembre y 14 de diciembre de 2020, por $317,658.03, $539,886.00 y $554,017.22 respectivamente, montos que no han sido reportados por el arrendatario en forma oficial, por lo cual se considerados en la cuenta de "Abono a Cuentas por cobrar de rentas 2020, 2021 y 2022", no hubo ningún abono a la cuenta de arrendamiento.</t>
  </si>
  <si>
    <t>Se cuenta con 3 cuentas bancarias eje, una que es la de cuentas de cheques, que se ocupa para realizar los pagos de gastos operativos y de Promoción Turística de la Empresa y de ella se desprende una inversión y las otras dos cuentas eje restantes, se desprenden las Inversiones.</t>
  </si>
  <si>
    <t>Suma 2020, 2021, 2022 y 2023</t>
  </si>
  <si>
    <t>En el rubro del Impuesto al Valor Agregado (IVA), no se efectuó el pago durante el mes, ya que se obtuvo más IVA Acreditable efectivamente pagado que IVA Causado efectivamente cobrado.</t>
  </si>
  <si>
    <t>Suma 2020, 2021, 2022 Y 2023</t>
  </si>
  <si>
    <t>Suma 2023</t>
  </si>
  <si>
    <t>Compañía Inmobiliaria cuenta con intereses bancarios, por el rendimiento de las 2 Inversiones contratadas.</t>
  </si>
  <si>
    <t>TOTAL DE GASTOS CONTABLES</t>
  </si>
  <si>
    <t>Ejercicio Fiscal: 2023.</t>
  </si>
  <si>
    <t>Estructura Organizacional básica: Miembros de la Asamblea General de Accionistas, Miembros del H. Consejo de Administración, Miembros de la Dirección General de Compañía Inmobiliaria Fomento Turística de Michoacán, S.A. de C.V.</t>
  </si>
  <si>
    <t>Se ha observado la normatividad emitida por el CONAC y las disposiciones legales aplicables, así mismo se efectuó la actualización de las cuentas de Contabilidad Gubernamental, para cumplir con su Plan de Cuentas.</t>
  </si>
  <si>
    <t>La Compañía Inmobiliaria efectuó consulta ante la Secretaría de Finanzas y Administración de Gobierno del Estado de Michoacán de Ocampo, respecto a  la obligación de llevar Contabilidad Gubernamental; recibiendo por parte de esta Secretaría, con fecha 20 de marzo del año 2015, oficio No. DC-00580/2015, en el cual nos informan que, en base al artículo 26º de la Ley de Entidades Paraestatales del Estado de Michoacán de Ocampo, que a la letra dice: "Las empresas en que participe de manera mayoritaria el Gobierno del Estado o una o más entidades paraestatales, deberán tener por objeto lo dispuesto en el artículo 11 de este ordenamiento".</t>
  </si>
  <si>
    <t xml:space="preserve">Se aprobaron en el mes de julio 2018, diversas Cédulas de Control Interno para llevar un control sobre las actividades y funciones de la Compañía Inmobiliaria, con la finalidad de detectar si se estaba cumpliendo con sus objeticos y metas en tiempo y forma, dichas cedulas fueron aprobadas por los miembros del Comité y en su mayoría fueron aplicadas en forma retroactiva a enero del mismo año. En la actualidad la Compañía Inmobiliaria se encuentra pendiente de que sea auditada por parte de el Despacho de Auditores Externos para la revisión del ejercicio 2021, se cuenta con una Cedula de Control Interno. Se cuenta con un control Interno denominado Programa Operativo Anual (POA) considerado también como un medio de Evaluación del Desempeño, debidamente autorizado por los Órganos de Gobierno de esta empresa. </t>
  </si>
  <si>
    <t xml:space="preserve">Se informa que las Cuentas de Activo y Pasivo (Impuestos por Pagar, Anticipos ISR Bancarios), son partidas que integran el presupuesto autorizado 2023, las cuales no cuentan con una partida especifica dentro del Clasificador por Objeto del Gasto tanto del CONAC como del COEAC, por lo cual sus importes no pudieron ser capturados en la póliza inicial del presupuesto dentro del sistema de Contabilidad Gubernamental SAACG.NET, más sin embargo, el gasto y traspaso de estos meses, se realizó la captura en sus cuentas contables respectivas.
</t>
  </si>
  <si>
    <t>PRESUPUESTO PROYECTADO Y AUTORIZADO PARA EL EJERCICIO 2023</t>
  </si>
  <si>
    <t>Se informa que el pasado 03 de septiembre de 2022 en Sesiones de Asamblea General de Accionistas y H. Consejo de Administracón, autorizaron el traspaso de 2,600,000.00 de la cuenta de Inversion de Fondo de Contigencia a la cuenta Eje de cheques para hacer frente a los últimos gastos operativos del mes de agosto y de septiembre a diciembre del año pasado. Se informa que al no contar con los recursos necesarios para el ejercicio 2022, en sesiones del día 17 de diciembre de 2021 de Asamblea General de Accionistas y de H. Consejo de Administración autorizaron dentro del presupuesto para el año 2022, poder ir sacando de la cuenta de Inversion de Fondo de Contingencia a la cuenta Eje de cheques montos para realizar el pago de los gastos operativos de todo el año hasta por un monto de 7,101,074.61, esto debido a que el arrendatario del inmueble Hotelero "Grupo Hotelero H. de A, S.A. de C.V." hasta la fecha no ha pagado las rentas que adeuda a esta Compañia Inmobiliaria, por lo cual no se contaba con la solvencia suficiente para realizar dichos gastos; comprometiendose el Titular que en el momento de cobrar el total del adeudo se reintegre dichos montos a la cuenta de Inversion de Fondo de Contigencia.</t>
  </si>
  <si>
    <t>Ingresos por la renta del inmueble de acuerdo al contrato que se tiene basado en los ingresos obtenidos del mes.</t>
  </si>
  <si>
    <t>Durante el mes de junio de 2022, se realizó el ajuste observado por el Auditor Externo en las auditorías de los ejercicios 2018, 2019 y 2020, en donde se nos sugería dar de baja las cuentas que componen las Adiciones y Mejoras al Edificio, las cuales en su mayoría se encuentran totalmente depreciadas, además que los conceptos debieron haberse considerado en su momento como gasto y no como activo; así mismo se informó que dicho movimiento fue autorizado el día 02 de mayo del año 2022 en sesiones de Órganos de Gobierno (Asamblea General de Accionistas y H. Consejo de Administración), procediendo a realizar dicho registro en la cuenta de Otros Gastos y Pérdidas Extraordinarias por un monto de $9'376,362.87.</t>
  </si>
  <si>
    <t>Servicios Personales</t>
  </si>
  <si>
    <t>En el presente mes ya no se registraron servicios personales, ya que el personal fue liquidado el 31 de Diciembre 2022.</t>
  </si>
  <si>
    <t xml:space="preserve">La Compañía Inmobiliaria cuenta con una Inversión para el Fondo de Contingencia, creada para cubrir las liquidaciones tanto del personal que labora en la misma empresa, así como en caso de requerirse a los empleados que laboran en el Inmueble Hotelero arrendado a la empresa denominada Grupo Hotelero H de A, S.A. de C.V., dicho monto se ha estado disminuyendo según el acuerdo tomado en sesiones de Asamblea General de Accionistas y H. Consejo de Administración de fecha 03 de septiembre de 2021; se informa que al no contar con los recursos necesarios para el ejercicio 2022, en sesiones del día 17 de diciembre de 2021 de Asamblea General de Accionistas y de H. Consejo de Administración autorizaron dentro del presupuesto para el 2022, poder ir sacando de la cuenta de Inversión de Fondo de Contingencia a la cuenta Eje de cheques montos para realizar el pago de los gastos operativos de todo el año hasta por un monto de $7'101,074.61, esto debido a que el Arrendatario del Inmueble Hotelero "Grupo Hotelero H de A, SA de CV", hasta la fecha no ha pagado las rentas que adeuda a esta Compañía Inmobiliaria, por lo cual no se contaba con la solvencia suficiente para realizar dichos gastos; comprometiéndose el Titular que en el momento de cobrar el total del adeudo se reintegre dichos montos a la cuenta de Inversión de Fondo de Contingencia. </t>
  </si>
  <si>
    <t>En Otros Derechos a Recibir Efectivo o Equivalentes a Corto Plazo, se puede apreciar la cuenta de Impuestos a Favor, la cual esta integrada por Retenciones de ISR Bancario y ISR por Pagos Provisionales Referenciados del año 2019 ya auditados, se compensó para los meses de noviembre y diciembre 2021 y Enero 2022. También son integrados por el IVA Acreditable tanto efectivamente pagado como por el pendiente de pago. Se cuenta con Retención ISR 10% sobre honorarios a favor del 2021.</t>
  </si>
  <si>
    <t>Durante el mes de junio de 2022, se realizó el ajuste observado por el Auditor Externo en las auditorías de los ejercicios 2018, 2019 y 2020, en donde se nos sugería dar de baja las cuentas que componen las Adiciones y Mejoras al Edificio, las cuales en su mayoría se encuentran totalmente depreciadas, además que los conceptos debieron haberse considerado en su momento como gasto y no como activo; así mismo se informó que dicho movimiento fue autorizado el día 02 de mayo del año 2022 en sesiones de Órganos de Gobierno (Asamblea General de Accionistas y H. Consejo de Administración), procediendo a realizar dicho registro por un monto de $9'376,362.87.</t>
  </si>
  <si>
    <t>En la segunda sesión extraordinaria de la Asamblea General de Accionistas de fecha 27 de febrero del ejercicio 2023 se autoriza dejar de emitir Comprobantes Fiscales Digitales Por Internet (CFDI) sobre los servicios de arrendamiento otorgados al Grupo Hotelero H. de A., S.A. De C.V. derivado de la sentencia definitiva notificada mediante oficio CJDG/DACL/DJCM/331/2023 en el cual CJDG/DACL/DJCM/331/2023  la Consejería Jurídica notifica con relación al Juicio sumarísimo civil número 487/2021 tramitado ante el Juzgado Octavo de Primera Instancia en Materia Civil de este Distrito Judicial de Morelia, Michoacán que sobre rescisión de contrato de arrendamiento y otras prestaciones promovió esta Compañía Inmobiliaria Fomento Turístico de Michoacán”, S.A. de C.V., en contra de “Grupo Hotelero H. de A. “, S.A. de C.V. y “Hostales de América”, S.A. de C.V.;  con fecha 26 de enero del presente año se dictó sentencia definitiva del referido juicio sumarísimo y mediante el cual se declaró fundada la acción promovida por “Compañía Inmobiliaria Fomento Turístico de Michoacán”, S.A. de C.V., condenando a las partes demandadas a la totalidad de las prestaciones reclamadas en dicho juicio, consistentes en: 
1. La rescisión del contrato de arrendamiento,
2. La desocupación y entrega del inmueble objeto de arrendamiento
3. Pago por la cantidad de $19,711,638.68 (Diecinueve millones setecientos once mil seiscientos treinta y ocho pesos 68/100 M.N.), por concepto de 16 meses de renta vencidas y adeudadas e impuesto al valor agregado, correspondientes de enero a diciembre del 2020, más las que se sigan generando, más el Impuesto al Valor Agregado, hasta la total desocupación del inmueble.
4. Pago por la cantidad de $4,098,672.88 (Cuatro millones noventa y ocho mil seiscientos setenta y dos pesos 88/100 M.N.), por concepto de inversión anual mínima, correspondiente al año 2019.
5. Pago por la cantidad de $4,214,583.35 (Cuatro millones doscientos catorce m il quinientos ochenta y tres pesos 35/100 M.N.), por concepto de inversión anual mínima, correspondiente al año 2020.
6. Pago por la cantidad de $4,347,342.72 (Cuatro millones trescientos cuarenta y siete mil trescientos cuarenta y dos pesos 72/100 M.N.), por concepto de inversión mínima anual correspondiente al año 2021.
7. Pago al corriente de los servicios, y 
8. Pago de gastos y costas (Sic).</t>
  </si>
  <si>
    <t>La Compañía Inmobiliaria no cuenta con Deuda Pública, no se encuentra endeudada, ni cuenta con financiamiento, solamente cuenta con pasivos pendientes por pagar a  impuestos.</t>
  </si>
  <si>
    <t>Se encuentra integrado por los Anticipos a Largo Plazo, que corresponden a los pagos provisionales acumulados del ejercicio 2023 por concepto del impuesto del ISR del ejercicio  de la Compañía Inmobiliaria como persona moral, así como los Anticipos sobre los rendimientos bancarios, montos que serán considerados para el calculo de la declaración anual del ISR 2023.</t>
  </si>
  <si>
    <t>FONDO DE CINFOTUR</t>
  </si>
  <si>
    <t>Con la finalidad de que se cumplan los objetivos y metas de la Compañía Inmobiliaria, se diseñaron y elaboraron la Cedulas de Control Interno por concepto, actividades y funciones de cada área, con el fin de asegurar de manera razonable la generación de información financiera, presupuestal y de operación confiable, oportuna y suficiente, para cumplir con nuestro marco jurídico. Elaboración y Presentación de su Presupuesto Anual y POA ante los Órganos de Gobierno, para su aprobación; en caso de modificaciones, realizar los ajustes pertinentes al presupuesto que se autoriza al inicio del ejercicio. Se realizan los pagos de obligaciones fiscales y laborales en base a los calendarios establecidos por parte del SAT, IMSS e Infonavit y Administración Local de Rentas, así como el pago de servicios mensuales y bimestrales. Los Estados Financieros que se generan cada mes, se entregan a más tardar el día 10 o siguiente hábil del mes posterior de acuerdo a lo solicitado, tanto por la Secretaría de Finanzas y Administración como por la Secretaría de Contraloría del Gobierno del Estado. La entrega Trimestral de los Formatos de Transparencia en la fecha estipulada por parte de la Dirección de Transparencia y la Revisión de estos formatos por parte del IMAP, en las fechas que ellos establecen; Seguimiento y atención a las reuniones, solicitudes de información e instrucciones derivadas de las Reuniones de Gabinete. Se convocan y llevan a cabo como mínimo 4 sesiones ordinarias de cada uno de los Órganos de Gobierno, realizando informes de las acciones emprendidas y avances de la situación que guarda la Entidad, solicitando en su caso, su aprobación. Seguimiento a la inversión en acciones de Promoción Turística, autorización, recepción de expedientes, su pago correspondiente, entre otras. Elaborar y en su caso revisar los convenios y contratos derivados de las actividades propias de la Entidad. Convocar y llevar a cabo sesiones de los diferentes Comités de la Entidad. Aplicar y revisar los resultados de los cuestionarios del Clima Organizacional. Revisar y dar seguimiento al Buzón de Quejas y Denuncias. Revisión y seguimiento al presupuesto, adquisiciones y control vehicular de la plataforma del CADPE. Se llevo a cabo la 4a. sesión del Comité de Control Interno el día 20 de diciembre del 2022, levantado su acta correspondiente.</t>
  </si>
  <si>
    <t>Los Estados Financieros de Compañía Inmobiliaria Fomento Turístico de Michoacán, S.A. de C.V., por el ejercicio 2022, ya se encuentran siendo auditados.</t>
  </si>
  <si>
    <t>Compañía Inmobiliaria Fomento Turístico de Michoacán, S.A. de C.V., en este periodo no cuenta con ningún adeudo por este concepto.</t>
  </si>
  <si>
    <t>En sesiones de los Organos de Gobierno de esta Entidad, celebradas el día 30 de noviembre de 2022, se nombró al nuevo Encargado de Despacho de la Dirección General de Compañía Inmobiliaria, Lic Gustavo Adolfo Mendoza García para que asuma el cargo el día 01 de enero de 2023, por lo cual MAEP Lucero del Rocío García Medina, su último día como titular fue el 31 de diciembre de 2022, se realizó la entrega - recepción de los titulares entrante y saliente.</t>
  </si>
  <si>
    <t>A partir del día 09 de noviembre del 2017 la Lic. Leticia Gálvez García  tomó posesión como Directora General y Representante Legal de Compañía Inmobiliaria, en sesión Extraordinaria tanto de Asamblea de Accionistas como de Consejo de Administración, así mismo siguió la C.P. Maria del Rocio Arnaiz Tapia, sustentado su cargo de Contador General y continuará con Representación Legal y realizando los movimientos bancarios requeridos para la operación de la empresa, hasta que la nueva Directora General cuente con los poderes correspondientes mediante la protocolización del acta de las sesiones antes mencionadas. Cabe señalar que dicha facultad del Contador General para realizar los pagos quedo asentado en la acta de referencia y son autorizados por la Lic. Leticia Gálvez García.</t>
  </si>
  <si>
    <t>AL 31 DE DICIEMBRE 2023</t>
  </si>
  <si>
    <t>En el rubro de Inversiones temporales (hasta 3 meses), se contemplan 2 Inversiones: 1) Reserva Legal, cumpliendo lo estipulado en el artículo 20° de la Ley General de Sociedades Mercantiles. 2) Inversión destinada para cubrir los gastos operativos de la empresa, la cual se ha visto disminuida ya que el arrendatario del inmueble hotelero no ha realizado pago total de los ingresos facturados de las rentas de los años 2020,2021,2022 y 2023.</t>
  </si>
  <si>
    <t>Las presentas Notas, forman parte de los Estados Financieros, que corresponden del 01 de diciembre al 31 de diciembre de 2023 que acompañan a los estados financieros, los cuales son:</t>
  </si>
  <si>
    <t>En esta cuenta se consideran pagos y adeudos con proveedores derivados de los gastos operativos de la Compañía Inmobiliaria, durante el mes de referencia se efectuaron pagos de servicio telefónico, predial, servicio de agua, comisiones bancarias, y honorarios al auditor.</t>
  </si>
  <si>
    <t>Compañía Inmobiliaria en el presente mes se realizó el pago de servicios de telefónos, predial, servicio de agua y comisiones bancarias y honorarios al auditor.</t>
  </si>
  <si>
    <t>Compañía Inmobiliaria Fomento Turístico de Michoacán, S.A. de C.V., obtiene ingresos propios y se informa que en el presente mes no se ha podido cobrar ningún mes de renta, quedando pendiente el pago por parte del arrendatario las rentas de los años 2020, 2021, 2022 y 2023, solo efectuó 3 abonos a cuenta por dichos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</si>
</sst>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quot;$&quot;\ #,###,###.00"/>
    <numFmt numFmtId="166" formatCode="&quot;$&quot;#,##0.00"/>
    <numFmt numFmtId="167" formatCode="#,##0.00_ ;\-#,##0.00\ "/>
  </numFmts>
  <fonts count="61"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9"/>
      <color rgb="FF000000"/>
      <name val="Times New Roman"/>
      <family val="1"/>
    </font>
    <font>
      <sz val="7"/>
      <color rgb="FF000000"/>
      <name val="Arial"/>
      <family val="2"/>
    </font>
    <font>
      <b/>
      <sz val="10"/>
      <name val="Arial"/>
      <family val="2"/>
    </font>
    <font>
      <b/>
      <i/>
      <u/>
      <sz val="9"/>
      <name val="Arial"/>
      <family val="2"/>
    </font>
    <font>
      <b/>
      <sz val="9"/>
      <color rgb="FF000000"/>
      <name val="Times New Roman"/>
      <family val="1"/>
    </font>
    <font>
      <b/>
      <sz val="10"/>
      <name val="Times New Roman"/>
      <family val="1"/>
    </font>
    <font>
      <b/>
      <sz val="8"/>
      <name val="Arial"/>
      <family val="2"/>
    </font>
    <font>
      <sz val="8"/>
      <color rgb="FF000000"/>
      <name val="Times New Roman"/>
      <family val="1"/>
    </font>
    <font>
      <b/>
      <u/>
      <sz val="8"/>
      <name val="Arial"/>
      <family val="2"/>
    </font>
    <font>
      <b/>
      <sz val="8"/>
      <color rgb="FF000000"/>
      <name val="Times New Roman"/>
      <family val="1"/>
    </font>
    <font>
      <b/>
      <sz val="10"/>
      <color rgb="FF000000"/>
      <name val="Times New Roman"/>
      <family val="1"/>
    </font>
    <font>
      <sz val="8.5"/>
      <color theme="1"/>
      <name val="Arial"/>
      <family val="2"/>
    </font>
    <font>
      <sz val="6"/>
      <color rgb="FF000000"/>
      <name val="Arial"/>
      <family val="2"/>
    </font>
    <font>
      <sz val="5"/>
      <color rgb="FF000000"/>
      <name val="Arial"/>
      <family val="2"/>
    </font>
    <font>
      <b/>
      <i/>
      <sz val="10"/>
      <name val="Arial"/>
      <family val="2"/>
    </font>
    <font>
      <b/>
      <i/>
      <sz val="11"/>
      <name val="Arial"/>
      <family val="2"/>
    </font>
    <font>
      <b/>
      <sz val="11"/>
      <name val="Arial"/>
      <family val="2"/>
    </font>
    <font>
      <b/>
      <sz val="11"/>
      <color rgb="FF000000"/>
      <name val="Times New Roman"/>
      <family val="1"/>
    </font>
    <font>
      <b/>
      <sz val="7"/>
      <color theme="1"/>
      <name val="Arial"/>
      <family val="2"/>
    </font>
    <font>
      <sz val="9"/>
      <name val="Times New Roman"/>
      <family val="1"/>
    </font>
    <font>
      <sz val="4"/>
      <color theme="1"/>
      <name val="Arial"/>
      <family val="2"/>
    </font>
    <font>
      <sz val="7"/>
      <color indexed="8"/>
      <name val="Arial"/>
      <family val="2"/>
    </font>
    <font>
      <sz val="8"/>
      <color theme="1"/>
      <name val="Arial"/>
      <family val="2"/>
    </font>
    <font>
      <sz val="6"/>
      <name val="Arial"/>
      <family val="2"/>
    </font>
    <font>
      <sz val="9"/>
      <color rgb="FFFF0000"/>
      <name val="Arial"/>
      <family val="2"/>
    </font>
    <font>
      <b/>
      <sz val="9"/>
      <color rgb="FFFF0000"/>
      <name val="Arial"/>
      <family val="2"/>
    </font>
    <font>
      <sz val="7"/>
      <color rgb="FFFF0000"/>
      <name val="Arial"/>
      <family val="2"/>
    </font>
    <font>
      <sz val="10"/>
      <color theme="1"/>
      <name val="Times New Roman"/>
      <family val="1"/>
    </font>
    <font>
      <sz val="7"/>
      <color theme="1"/>
      <name val="Arial"/>
      <family val="2"/>
    </font>
    <font>
      <i/>
      <sz val="8"/>
      <color rgb="FFFF0000"/>
      <name val="Arial"/>
      <family val="2"/>
    </font>
  </fonts>
  <fills count="7">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dotted">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cellStyleXfs>
  <cellXfs count="78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49" fontId="14" fillId="0" borderId="0" xfId="0" applyNumberFormat="1" applyFont="1" applyFill="1" applyBorder="1" applyAlignment="1">
      <alignment horizontal="right"/>
    </xf>
    <xf numFmtId="4" fontId="14" fillId="0" borderId="0" xfId="0" applyNumberFormat="1" applyFont="1" applyFill="1" applyBorder="1" applyAlignment="1"/>
    <xf numFmtId="49" fontId="17" fillId="0" borderId="0" xfId="0" applyNumberFormat="1" applyFont="1" applyFill="1" applyBorder="1" applyAlignment="1">
      <alignment vertical="top"/>
    </xf>
    <xf numFmtId="49" fontId="13" fillId="0" borderId="0" xfId="0" applyNumberFormat="1" applyFont="1" applyFill="1" applyBorder="1" applyAlignment="1">
      <alignment horizontal="left" vertical="top"/>
    </xf>
    <xf numFmtId="0" fontId="8" fillId="0" borderId="0" xfId="0" applyFont="1" applyFill="1" applyBorder="1" applyAlignment="1">
      <alignment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9" fillId="0" borderId="0" xfId="0" applyFont="1" applyFill="1" applyBorder="1" applyAlignment="1">
      <alignment horizontal="left" vertical="top"/>
    </xf>
    <xf numFmtId="0" fontId="10" fillId="0" borderId="0" xfId="0" applyFont="1" applyFill="1" applyBorder="1" applyAlignment="1">
      <alignment horizontal="left"/>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3" borderId="15"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6" xfId="0" applyFont="1" applyFill="1" applyBorder="1" applyAlignment="1">
      <alignment horizontal="center" vertical="center"/>
    </xf>
    <xf numFmtId="0" fontId="26" fillId="5" borderId="15" xfId="0" applyFont="1" applyFill="1" applyBorder="1" applyAlignment="1">
      <alignment horizontal="center" vertical="center"/>
    </xf>
    <xf numFmtId="0" fontId="27" fillId="5" borderId="11" xfId="0" applyFont="1" applyFill="1" applyBorder="1" applyAlignment="1">
      <alignment vertical="center"/>
    </xf>
    <xf numFmtId="0" fontId="27" fillId="5" borderId="11" xfId="0" applyFont="1" applyFill="1" applyBorder="1" applyAlignment="1">
      <alignment vertical="center" wrapText="1"/>
    </xf>
    <xf numFmtId="49" fontId="27" fillId="5" borderId="11" xfId="0" applyNumberFormat="1" applyFont="1" applyFill="1" applyBorder="1" applyAlignment="1">
      <alignment vertical="center"/>
    </xf>
    <xf numFmtId="49" fontId="27" fillId="5"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5" borderId="17" xfId="0" applyFont="1" applyFill="1" applyBorder="1" applyAlignment="1">
      <alignment horizontal="center" vertical="center"/>
    </xf>
    <xf numFmtId="0" fontId="27" fillId="5" borderId="18" xfId="0" applyFont="1" applyFill="1" applyBorder="1" applyAlignment="1">
      <alignment vertical="center"/>
    </xf>
    <xf numFmtId="0" fontId="27" fillId="5" borderId="18" xfId="0" applyFont="1" applyFill="1" applyBorder="1" applyAlignment="1">
      <alignment vertical="center" wrapText="1"/>
    </xf>
    <xf numFmtId="49" fontId="27" fillId="5" borderId="18" xfId="0" applyNumberFormat="1" applyFont="1" applyFill="1" applyBorder="1" applyAlignment="1">
      <alignment vertical="center"/>
    </xf>
    <xf numFmtId="49" fontId="27" fillId="5"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5" fillId="0" borderId="0" xfId="0" applyNumberFormat="1" applyFont="1" applyFill="1" applyBorder="1" applyAlignment="1">
      <alignment horizontal="right"/>
    </xf>
    <xf numFmtId="49" fontId="15" fillId="0" borderId="0" xfId="0" applyNumberFormat="1" applyFont="1" applyFill="1" applyBorder="1" applyAlignment="1">
      <alignment horizontal="right"/>
    </xf>
    <xf numFmtId="0" fontId="14" fillId="0" borderId="0" xfId="0" applyFont="1" applyFill="1" applyAlignment="1"/>
    <xf numFmtId="0" fontId="8" fillId="0" borderId="9" xfId="0" applyFont="1" applyFill="1" applyBorder="1" applyAlignment="1">
      <alignment horizontal="left" vertical="top"/>
    </xf>
    <xf numFmtId="0" fontId="8" fillId="0" borderId="6" xfId="0" applyFont="1" applyFill="1" applyBorder="1" applyAlignment="1">
      <alignment horizontal="left" vertical="top"/>
    </xf>
    <xf numFmtId="0" fontId="9" fillId="0" borderId="9" xfId="0" applyFont="1" applyFill="1" applyBorder="1" applyAlignment="1">
      <alignment horizontal="left" vertical="top"/>
    </xf>
    <xf numFmtId="0" fontId="9" fillId="0" borderId="6" xfId="0" applyFont="1" applyFill="1" applyBorder="1" applyAlignment="1">
      <alignment horizontal="left" vertical="top"/>
    </xf>
    <xf numFmtId="0" fontId="8" fillId="0" borderId="37" xfId="0" applyFont="1" applyFill="1" applyBorder="1" applyAlignment="1">
      <alignment horizontal="left" vertical="top"/>
    </xf>
    <xf numFmtId="0" fontId="9" fillId="0" borderId="37" xfId="0" applyFont="1" applyFill="1" applyBorder="1" applyAlignment="1">
      <alignment horizontal="left" vertical="top"/>
    </xf>
    <xf numFmtId="0" fontId="5" fillId="0" borderId="42" xfId="0" applyFont="1" applyFill="1" applyBorder="1" applyAlignment="1">
      <alignment horizontal="left" vertical="top"/>
    </xf>
    <xf numFmtId="49" fontId="10" fillId="0" borderId="0" xfId="0" applyNumberFormat="1" applyFont="1" applyFill="1" applyBorder="1" applyAlignment="1">
      <alignment horizontal="left" vertical="top"/>
    </xf>
    <xf numFmtId="49" fontId="37" fillId="0" borderId="0" xfId="0" applyNumberFormat="1" applyFont="1" applyFill="1" applyBorder="1" applyAlignment="1">
      <alignment horizontal="left" vertical="top"/>
    </xf>
    <xf numFmtId="0" fontId="12" fillId="0" borderId="0" xfId="0" applyFont="1" applyFill="1" applyBorder="1" applyAlignment="1">
      <alignment horizontal="left" vertical="top"/>
    </xf>
    <xf numFmtId="0" fontId="10" fillId="0" borderId="0" xfId="0" applyFont="1" applyFill="1" applyBorder="1" applyAlignment="1">
      <alignment horizontal="justify" vertical="justify" wrapText="1"/>
    </xf>
    <xf numFmtId="44" fontId="5" fillId="0" borderId="0" xfId="0" applyNumberFormat="1" applyFont="1" applyFill="1" applyBorder="1" applyAlignment="1">
      <alignment horizontal="left" vertical="top"/>
    </xf>
    <xf numFmtId="164" fontId="15" fillId="0" borderId="0" xfId="2" applyFont="1" applyFill="1" applyBorder="1" applyAlignment="1"/>
    <xf numFmtId="164" fontId="5" fillId="0" borderId="0" xfId="2" applyFont="1" applyFill="1" applyBorder="1" applyAlignment="1">
      <alignment horizontal="left" vertical="top"/>
    </xf>
    <xf numFmtId="0" fontId="7" fillId="0" borderId="42" xfId="0" applyFont="1" applyFill="1" applyBorder="1" applyAlignment="1">
      <alignment horizontal="left" vertical="top"/>
    </xf>
    <xf numFmtId="0" fontId="7" fillId="0" borderId="45" xfId="0" applyFont="1" applyFill="1" applyBorder="1" applyAlignment="1">
      <alignment horizontal="left" vertical="top"/>
    </xf>
    <xf numFmtId="4" fontId="16" fillId="0" borderId="0" xfId="0" applyNumberFormat="1" applyFont="1" applyFill="1" applyBorder="1" applyAlignment="1">
      <alignment vertical="top" wrapText="1"/>
    </xf>
    <xf numFmtId="43" fontId="5" fillId="0" borderId="0" xfId="0" applyNumberFormat="1" applyFont="1" applyFill="1" applyBorder="1" applyAlignment="1">
      <alignment horizontal="left" vertical="top"/>
    </xf>
    <xf numFmtId="43" fontId="32" fillId="0" borderId="0" xfId="0" applyNumberFormat="1" applyFont="1" applyFill="1" applyBorder="1" applyAlignment="1">
      <alignment horizontal="left" vertical="top"/>
    </xf>
    <xf numFmtId="0" fontId="0" fillId="0" borderId="0" xfId="0" applyFill="1" applyBorder="1" applyAlignment="1"/>
    <xf numFmtId="44" fontId="7" fillId="0" borderId="0" xfId="0" applyNumberFormat="1" applyFont="1" applyFill="1" applyBorder="1" applyAlignment="1">
      <alignment horizontal="left" vertical="top"/>
    </xf>
    <xf numFmtId="0" fontId="41" fillId="0" borderId="0" xfId="0" applyFont="1" applyFill="1" applyBorder="1" applyAlignment="1">
      <alignment horizontal="left" vertical="top"/>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164" fontId="41" fillId="0" borderId="0" xfId="2" applyFont="1" applyFill="1" applyBorder="1" applyAlignment="1">
      <alignment wrapText="1"/>
    </xf>
    <xf numFmtId="43" fontId="1" fillId="0" borderId="0" xfId="0" applyNumberFormat="1" applyFont="1" applyFill="1" applyBorder="1" applyAlignment="1">
      <alignment wrapText="1"/>
    </xf>
    <xf numFmtId="0" fontId="15" fillId="0" borderId="0" xfId="0" applyFont="1" applyFill="1" applyAlignment="1"/>
    <xf numFmtId="0" fontId="1" fillId="0" borderId="29" xfId="0" applyFont="1" applyFill="1" applyBorder="1"/>
    <xf numFmtId="0" fontId="1" fillId="0" borderId="0" xfId="0" applyFont="1" applyFill="1" applyBorder="1"/>
    <xf numFmtId="0" fontId="5" fillId="0" borderId="0" xfId="0" applyFont="1" applyFill="1" applyBorder="1"/>
    <xf numFmtId="164" fontId="0" fillId="0" borderId="0" xfId="2" applyFont="1" applyFill="1" applyBorder="1" applyAlignment="1">
      <alignment horizontal="right" wrapText="1"/>
    </xf>
    <xf numFmtId="49" fontId="14" fillId="0" borderId="0" xfId="0" applyNumberFormat="1" applyFont="1" applyFill="1" applyBorder="1" applyAlignment="1">
      <alignment horizontal="center" wrapText="1"/>
    </xf>
    <xf numFmtId="0" fontId="30" fillId="0" borderId="0" xfId="0" applyFont="1" applyFill="1" applyBorder="1" applyAlignment="1">
      <alignment horizontal="center" wrapText="1"/>
    </xf>
    <xf numFmtId="43" fontId="8" fillId="0" borderId="0" xfId="0" applyNumberFormat="1" applyFont="1" applyFill="1" applyBorder="1" applyAlignment="1">
      <alignment horizontal="left" vertical="top"/>
    </xf>
    <xf numFmtId="43" fontId="43" fillId="0" borderId="0" xfId="0" applyNumberFormat="1" applyFont="1" applyFill="1" applyBorder="1" applyAlignment="1">
      <alignment horizontal="left"/>
    </xf>
    <xf numFmtId="166" fontId="48" fillId="0" borderId="0" xfId="0" applyNumberFormat="1" applyFont="1" applyFill="1" applyBorder="1" applyAlignment="1">
      <alignment horizontal="left" vertical="top"/>
    </xf>
    <xf numFmtId="43" fontId="49" fillId="0" borderId="0" xfId="2" applyNumberFormat="1" applyFont="1" applyFill="1" applyBorder="1" applyAlignment="1"/>
    <xf numFmtId="0" fontId="0" fillId="0" borderId="0" xfId="0" applyFill="1" applyBorder="1" applyAlignment="1">
      <alignment horizontal="center" wrapText="1"/>
    </xf>
    <xf numFmtId="43" fontId="32" fillId="0" borderId="0" xfId="0" applyNumberFormat="1" applyFont="1" applyFill="1" applyBorder="1" applyAlignment="1">
      <alignment horizontal="left"/>
    </xf>
    <xf numFmtId="0" fontId="38" fillId="0" borderId="0" xfId="0" applyFont="1" applyFill="1" applyBorder="1" applyAlignment="1"/>
    <xf numFmtId="0" fontId="8" fillId="0" borderId="0" xfId="0" applyFont="1" applyFill="1" applyBorder="1" applyAlignment="1">
      <alignment horizontal="justify" vertical="top" wrapText="1"/>
    </xf>
    <xf numFmtId="43" fontId="43" fillId="0" borderId="0" xfId="0" applyNumberFormat="1" applyFont="1" applyFill="1" applyBorder="1" applyAlignment="1">
      <alignment horizontal="left" vertical="top"/>
    </xf>
    <xf numFmtId="43" fontId="5" fillId="0" borderId="0" xfId="0" applyNumberFormat="1" applyFont="1" applyFill="1" applyBorder="1" applyAlignment="1">
      <alignment horizontal="left"/>
    </xf>
    <xf numFmtId="167" fontId="44" fillId="0" borderId="0" xfId="0" applyNumberFormat="1" applyFont="1" applyFill="1" applyBorder="1" applyAlignment="1">
      <alignment horizontal="right" vertical="center"/>
    </xf>
    <xf numFmtId="0" fontId="7" fillId="0" borderId="51" xfId="0" applyFont="1" applyFill="1" applyBorder="1" applyAlignment="1">
      <alignment horizontal="left" vertical="top"/>
    </xf>
    <xf numFmtId="43"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43" fontId="44" fillId="0" borderId="0" xfId="0" applyNumberFormat="1" applyFont="1" applyFill="1" applyBorder="1" applyAlignment="1">
      <alignment horizontal="left"/>
    </xf>
    <xf numFmtId="164" fontId="15" fillId="0" borderId="0" xfId="2" applyFont="1" applyFill="1" applyBorder="1" applyAlignment="1">
      <alignment horizontal="center"/>
    </xf>
    <xf numFmtId="0" fontId="11" fillId="0" borderId="0" xfId="0" applyFont="1" applyFill="1" applyAlignment="1">
      <alignment horizontal="center"/>
    </xf>
    <xf numFmtId="0" fontId="11" fillId="0" borderId="0" xfId="0" applyFont="1" applyFill="1" applyAlignment="1">
      <alignment horizontal="center" vertical="center"/>
    </xf>
    <xf numFmtId="0" fontId="1" fillId="0" borderId="0" xfId="0" applyFont="1" applyFill="1" applyAlignment="1">
      <alignment horizontal="center" vertical="center" wrapText="1"/>
    </xf>
    <xf numFmtId="0" fontId="5" fillId="0" borderId="0" xfId="0" applyFont="1" applyFill="1" applyBorder="1" applyAlignment="1">
      <alignment horizontal="center" wrapText="1"/>
    </xf>
    <xf numFmtId="164" fontId="5" fillId="0" borderId="0" xfId="2" applyFont="1" applyFill="1" applyBorder="1" applyAlignment="1">
      <alignment horizontal="right" wrapText="1"/>
    </xf>
    <xf numFmtId="164" fontId="7" fillId="0" borderId="0" xfId="2" applyFont="1" applyFill="1" applyBorder="1" applyAlignment="1">
      <alignment wrapText="1"/>
    </xf>
    <xf numFmtId="0" fontId="32" fillId="0" borderId="1" xfId="0" applyFont="1" applyFill="1" applyBorder="1" applyAlignment="1">
      <alignment horizontal="center" wrapText="1"/>
    </xf>
    <xf numFmtId="15" fontId="32" fillId="0" borderId="1" xfId="0" quotePrefix="1" applyNumberFormat="1" applyFont="1" applyFill="1" applyBorder="1" applyAlignment="1">
      <alignment horizontal="center" wrapText="1"/>
    </xf>
    <xf numFmtId="15" fontId="32" fillId="0" borderId="0" xfId="0" quotePrefix="1" applyNumberFormat="1" applyFont="1" applyFill="1" applyBorder="1" applyAlignment="1">
      <alignment horizontal="center" wrapText="1"/>
    </xf>
    <xf numFmtId="4" fontId="5" fillId="0" borderId="0" xfId="0" applyNumberFormat="1" applyFont="1" applyFill="1" applyBorder="1" applyAlignment="1">
      <alignment wrapText="1"/>
    </xf>
    <xf numFmtId="0" fontId="15" fillId="0" borderId="0" xfId="0" applyFont="1" applyFill="1"/>
    <xf numFmtId="0" fontId="15" fillId="0" borderId="0" xfId="0" applyFont="1" applyFill="1" applyAlignment="1">
      <alignment vertical="center"/>
    </xf>
    <xf numFmtId="0" fontId="14" fillId="0" borderId="0" xfId="0" applyFont="1" applyFill="1"/>
    <xf numFmtId="0" fontId="14" fillId="0" borderId="0" xfId="0" applyFont="1" applyFill="1" applyAlignment="1">
      <alignment vertical="center"/>
    </xf>
    <xf numFmtId="0" fontId="5" fillId="0" borderId="0" xfId="0" applyFont="1" applyFill="1" applyBorder="1" applyAlignment="1">
      <alignment wrapText="1"/>
    </xf>
    <xf numFmtId="0" fontId="43" fillId="0" borderId="1" xfId="0" applyFont="1" applyFill="1" applyBorder="1" applyAlignment="1">
      <alignment horizontal="center" wrapText="1"/>
    </xf>
    <xf numFmtId="44" fontId="14" fillId="0" borderId="0" xfId="0" applyNumberFormat="1" applyFont="1" applyFill="1" applyAlignment="1"/>
    <xf numFmtId="15" fontId="43" fillId="0" borderId="1" xfId="0" quotePrefix="1" applyNumberFormat="1" applyFont="1" applyFill="1" applyBorder="1" applyAlignment="1">
      <alignment horizontal="center" wrapText="1"/>
    </xf>
    <xf numFmtId="43" fontId="44" fillId="0" borderId="0" xfId="0" applyNumberFormat="1" applyFont="1" applyFill="1" applyAlignment="1">
      <alignment wrapText="1"/>
    </xf>
    <xf numFmtId="0" fontId="13" fillId="0" borderId="0" xfId="0" applyFont="1" applyFill="1" applyBorder="1" applyAlignment="1">
      <alignment horizontal="left" vertical="center" wrapText="1"/>
    </xf>
    <xf numFmtId="0" fontId="12" fillId="0" borderId="0" xfId="0" applyFont="1" applyFill="1" applyBorder="1" applyAlignment="1">
      <alignment horizontal="left"/>
    </xf>
    <xf numFmtId="0" fontId="34" fillId="0" borderId="0" xfId="0" applyFont="1" applyFill="1"/>
    <xf numFmtId="0" fontId="0" fillId="0" borderId="0" xfId="0" applyFill="1"/>
    <xf numFmtId="0" fontId="0" fillId="0" borderId="0" xfId="0" applyFill="1" applyAlignment="1">
      <alignment horizontal="justify" wrapText="1"/>
    </xf>
    <xf numFmtId="0" fontId="33" fillId="0" borderId="2" xfId="0" applyFont="1" applyFill="1" applyBorder="1"/>
    <xf numFmtId="0" fontId="33" fillId="0" borderId="4" xfId="0" applyFont="1" applyFill="1" applyBorder="1"/>
    <xf numFmtId="0" fontId="5" fillId="0" borderId="5" xfId="0" applyFont="1" applyFill="1" applyBorder="1"/>
    <xf numFmtId="0" fontId="5" fillId="0" borderId="6" xfId="0" applyFont="1" applyFill="1" applyBorder="1"/>
    <xf numFmtId="0" fontId="5" fillId="0" borderId="29" xfId="0" applyFont="1" applyFill="1" applyBorder="1"/>
    <xf numFmtId="0" fontId="5" fillId="0" borderId="0" xfId="0" applyFont="1" applyFill="1"/>
    <xf numFmtId="0" fontId="2" fillId="0" borderId="0" xfId="0" applyFont="1" applyFill="1"/>
    <xf numFmtId="43" fontId="5" fillId="0" borderId="9" xfId="0" applyNumberFormat="1" applyFont="1" applyFill="1" applyBorder="1"/>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30" xfId="0" applyFont="1" applyFill="1" applyBorder="1" applyAlignment="1">
      <alignment horizontal="center"/>
    </xf>
    <xf numFmtId="0" fontId="2" fillId="0" borderId="8" xfId="0" applyFont="1" applyFill="1" applyBorder="1" applyAlignment="1">
      <alignment horizontal="left"/>
    </xf>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3" xfId="0" applyFont="1" applyFill="1" applyBorder="1" applyAlignment="1">
      <alignment horizontal="center"/>
    </xf>
    <xf numFmtId="0" fontId="5" fillId="0" borderId="29" xfId="0" applyFont="1" applyFill="1" applyBorder="1" applyAlignment="1">
      <alignment horizontal="left"/>
    </xf>
    <xf numFmtId="0" fontId="5" fillId="0" borderId="31" xfId="0" applyFont="1" applyFill="1" applyBorder="1" applyAlignment="1">
      <alignment horizontal="left"/>
    </xf>
    <xf numFmtId="3" fontId="5" fillId="0" borderId="32" xfId="0" applyNumberFormat="1" applyFont="1" applyFill="1" applyBorder="1" applyAlignment="1">
      <alignment horizontal="center"/>
    </xf>
    <xf numFmtId="4" fontId="5" fillId="0" borderId="32" xfId="0" applyNumberFormat="1" applyFont="1" applyFill="1" applyBorder="1"/>
    <xf numFmtId="0" fontId="1" fillId="0" borderId="29" xfId="0" applyFont="1" applyFill="1" applyBorder="1" applyAlignment="1">
      <alignment horizontal="left"/>
    </xf>
    <xf numFmtId="0" fontId="1" fillId="0" borderId="31" xfId="0" applyFont="1" applyFill="1" applyBorder="1" applyAlignment="1">
      <alignment horizontal="left"/>
    </xf>
    <xf numFmtId="0" fontId="5" fillId="0" borderId="8" xfId="0" applyFont="1" applyFill="1" applyBorder="1"/>
    <xf numFmtId="0" fontId="5" fillId="0" borderId="9" xfId="0" applyFont="1" applyFill="1" applyBorder="1"/>
    <xf numFmtId="0" fontId="5" fillId="0" borderId="10" xfId="0" applyFont="1" applyFill="1" applyBorder="1"/>
    <xf numFmtId="3" fontId="5" fillId="0" borderId="33" xfId="0" applyNumberFormat="1" applyFont="1" applyFill="1" applyBorder="1" applyAlignment="1">
      <alignment horizontal="center"/>
    </xf>
    <xf numFmtId="0" fontId="5" fillId="0" borderId="33" xfId="0" applyFont="1" applyFill="1" applyBorder="1"/>
    <xf numFmtId="0" fontId="33" fillId="0" borderId="2" xfId="0" applyFont="1" applyFill="1" applyBorder="1" applyAlignment="1">
      <alignment horizontal="left"/>
    </xf>
    <xf numFmtId="0" fontId="33" fillId="0" borderId="4" xfId="0" applyFont="1" applyFill="1" applyBorder="1" applyAlignment="1">
      <alignment horizontal="left"/>
    </xf>
    <xf numFmtId="0" fontId="33" fillId="0" borderId="3" xfId="0" applyFont="1" applyFill="1" applyBorder="1" applyAlignment="1">
      <alignment horizontal="left"/>
    </xf>
    <xf numFmtId="3" fontId="2" fillId="0" borderId="1" xfId="0" applyNumberFormat="1" applyFont="1" applyFill="1" applyBorder="1" applyAlignment="1">
      <alignment horizontal="center"/>
    </xf>
    <xf numFmtId="4" fontId="2" fillId="0" borderId="1" xfId="0" applyNumberFormat="1" applyFont="1" applyFill="1" applyBorder="1"/>
    <xf numFmtId="0" fontId="31" fillId="0" borderId="0" xfId="0" applyFont="1" applyFill="1"/>
    <xf numFmtId="0" fontId="1" fillId="0" borderId="0" xfId="0" applyFont="1" applyFill="1"/>
    <xf numFmtId="0" fontId="2" fillId="0" borderId="0" xfId="0" applyFont="1" applyFill="1" applyAlignment="1">
      <alignment horizontal="left"/>
    </xf>
    <xf numFmtId="0" fontId="31" fillId="0" borderId="0" xfId="0" applyFont="1" applyFill="1" applyAlignment="1">
      <alignment horizontal="left"/>
    </xf>
    <xf numFmtId="0" fontId="2" fillId="0" borderId="0" xfId="0" applyFont="1" applyFill="1" applyAlignment="1">
      <alignment horizontal="justify" wrapText="1"/>
    </xf>
    <xf numFmtId="0" fontId="37" fillId="0" borderId="36" xfId="0" applyFont="1" applyFill="1" applyBorder="1"/>
    <xf numFmtId="0" fontId="38" fillId="0" borderId="37" xfId="0" applyFont="1" applyFill="1" applyBorder="1"/>
    <xf numFmtId="0" fontId="37" fillId="0" borderId="40" xfId="0" applyFont="1" applyFill="1" applyBorder="1"/>
    <xf numFmtId="0" fontId="38" fillId="0" borderId="9" xfId="0" applyFont="1" applyFill="1" applyBorder="1"/>
    <xf numFmtId="0" fontId="37" fillId="0" borderId="39" xfId="0" applyFont="1" applyFill="1" applyBorder="1"/>
    <xf numFmtId="0" fontId="38" fillId="0" borderId="6" xfId="0" applyFont="1" applyFill="1" applyBorder="1"/>
    <xf numFmtId="0" fontId="37" fillId="0" borderId="38" xfId="0" applyFont="1" applyFill="1" applyBorder="1"/>
    <xf numFmtId="0" fontId="38" fillId="0" borderId="0" xfId="0" applyFont="1" applyFill="1" applyBorder="1"/>
    <xf numFmtId="0" fontId="39" fillId="0" borderId="38" xfId="0" applyFont="1" applyFill="1" applyBorder="1"/>
    <xf numFmtId="0" fontId="37" fillId="0" borderId="38" xfId="0" quotePrefix="1" applyFont="1" applyFill="1" applyBorder="1"/>
    <xf numFmtId="0" fontId="37" fillId="0" borderId="40" xfId="0" quotePrefix="1" applyFont="1" applyFill="1" applyBorder="1"/>
    <xf numFmtId="0" fontId="31" fillId="0" borderId="41" xfId="0" applyFont="1" applyFill="1" applyBorder="1"/>
    <xf numFmtId="0" fontId="1" fillId="0" borderId="42" xfId="0" applyFont="1" applyFill="1" applyBorder="1"/>
    <xf numFmtId="0" fontId="46" fillId="0" borderId="0" xfId="0" applyFont="1" applyFill="1" applyBorder="1" applyAlignment="1">
      <alignment horizontal="center"/>
    </xf>
    <xf numFmtId="166" fontId="47" fillId="0" borderId="0" xfId="0" applyNumberFormat="1" applyFont="1" applyFill="1" applyBorder="1" applyAlignment="1"/>
    <xf numFmtId="0" fontId="37" fillId="0" borderId="35" xfId="0" quotePrefix="1" applyFont="1" applyFill="1" applyBorder="1" applyAlignment="1">
      <alignment horizontal="center" vertical="center" wrapText="1"/>
    </xf>
    <xf numFmtId="9" fontId="16" fillId="0" borderId="6" xfId="0" applyNumberFormat="1" applyFont="1" applyFill="1" applyBorder="1" applyAlignment="1">
      <alignment horizontal="right"/>
    </xf>
    <xf numFmtId="9" fontId="16" fillId="0" borderId="4" xfId="0" applyNumberFormat="1" applyFont="1" applyFill="1" applyBorder="1"/>
    <xf numFmtId="9" fontId="16" fillId="0" borderId="9" xfId="0" applyNumberFormat="1" applyFont="1" applyFill="1" applyBorder="1"/>
    <xf numFmtId="0" fontId="16" fillId="0" borderId="0" xfId="0" applyFont="1" applyFill="1"/>
    <xf numFmtId="0" fontId="47"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 fillId="0" borderId="0" xfId="0" applyFont="1" applyFill="1" applyAlignment="1">
      <alignment horizontal="justify" vertical="center" wrapText="1"/>
    </xf>
    <xf numFmtId="0" fontId="31" fillId="0" borderId="0" xfId="0" applyFont="1" applyFill="1" applyAlignment="1">
      <alignment vertical="center" wrapText="1"/>
    </xf>
    <xf numFmtId="0" fontId="0" fillId="0" borderId="0" xfId="0" applyFill="1" applyBorder="1" applyAlignment="1">
      <alignment horizontal="left" vertical="center" wrapText="1"/>
    </xf>
    <xf numFmtId="0" fontId="5" fillId="0" borderId="1" xfId="0" applyFont="1" applyFill="1" applyBorder="1" applyAlignment="1">
      <alignment horizontal="center" wrapText="1"/>
    </xf>
    <xf numFmtId="0" fontId="7" fillId="0" borderId="1" xfId="0" applyFont="1" applyFill="1" applyBorder="1" applyAlignment="1">
      <alignment horizontal="center" vertical="center" wrapText="1"/>
    </xf>
    <xf numFmtId="0" fontId="0" fillId="0" borderId="0" xfId="0" applyFill="1" applyBorder="1" applyAlignment="1">
      <alignment horizontal="left" vertical="center"/>
    </xf>
    <xf numFmtId="166" fontId="16" fillId="0" borderId="8" xfId="0" applyNumberFormat="1" applyFont="1" applyFill="1" applyBorder="1" applyAlignment="1"/>
    <xf numFmtId="166" fontId="38" fillId="0" borderId="49" xfId="0" applyNumberFormat="1" applyFont="1" applyFill="1" applyBorder="1" applyAlignment="1">
      <alignment horizontal="left" vertical="top"/>
    </xf>
    <xf numFmtId="0" fontId="1" fillId="0" borderId="0" xfId="0" applyFont="1" applyFill="1" applyBorder="1" applyAlignment="1">
      <alignment horizontal="center" vertical="justify"/>
    </xf>
    <xf numFmtId="0" fontId="1" fillId="0" borderId="0" xfId="0" applyFont="1" applyFill="1" applyAlignment="1">
      <alignment horizontal="justify" vertical="justify" wrapText="1"/>
    </xf>
    <xf numFmtId="0" fontId="31" fillId="0" borderId="0" xfId="0" applyFont="1" applyFill="1" applyAlignment="1">
      <alignment wrapText="1"/>
    </xf>
    <xf numFmtId="0" fontId="31" fillId="0" borderId="0" xfId="0" applyFont="1" applyFill="1" applyBorder="1" applyAlignment="1">
      <alignment horizontal="left" vertical="top" wrapText="1"/>
    </xf>
    <xf numFmtId="0" fontId="1" fillId="0" borderId="0" xfId="0" applyFont="1" applyFill="1" applyAlignment="1">
      <alignment horizontal="justify" wrapText="1"/>
    </xf>
    <xf numFmtId="0" fontId="31" fillId="0" borderId="0" xfId="0" applyFont="1" applyFill="1" applyAlignment="1"/>
    <xf numFmtId="0" fontId="31" fillId="0" borderId="0" xfId="0" applyFont="1" applyFill="1" applyBorder="1" applyAlignment="1">
      <alignment horizontal="left"/>
    </xf>
    <xf numFmtId="0" fontId="1" fillId="0" borderId="0" xfId="0" applyFont="1" applyFill="1" applyAlignment="1">
      <alignment wrapText="1"/>
    </xf>
    <xf numFmtId="0" fontId="31" fillId="0" borderId="0" xfId="0" applyFont="1" applyFill="1" applyBorder="1" applyAlignment="1">
      <alignment horizontal="left" vertical="top"/>
    </xf>
    <xf numFmtId="0" fontId="5" fillId="0" borderId="0" xfId="0" applyFont="1" applyFill="1" applyAlignment="1"/>
    <xf numFmtId="0" fontId="0" fillId="0" borderId="0" xfId="0" applyFill="1" applyBorder="1" applyAlignment="1">
      <alignment horizontal="left" vertical="top"/>
    </xf>
    <xf numFmtId="0" fontId="2" fillId="0" borderId="0" xfId="0" applyFont="1" applyFill="1" applyBorder="1" applyAlignment="1">
      <alignment horizontal="center" vertical="top"/>
    </xf>
    <xf numFmtId="0" fontId="0" fillId="0" borderId="0" xfId="0" applyFill="1" applyBorder="1" applyAlignment="1">
      <alignment horizontal="left" wrapText="1"/>
    </xf>
    <xf numFmtId="0" fontId="31" fillId="0" borderId="0" xfId="0" applyFont="1" applyFill="1" applyBorder="1" applyAlignment="1">
      <alignment horizontal="left" wrapText="1"/>
    </xf>
    <xf numFmtId="0" fontId="5" fillId="0" borderId="0" xfId="0" applyFont="1" applyFill="1" applyAlignment="1">
      <alignment wrapText="1"/>
    </xf>
    <xf numFmtId="0" fontId="0" fillId="0" borderId="0" xfId="0" applyFill="1" applyBorder="1" applyAlignment="1">
      <alignment wrapText="1"/>
    </xf>
    <xf numFmtId="0" fontId="5" fillId="0" borderId="0" xfId="0" applyFont="1" applyFill="1" applyBorder="1" applyAlignment="1">
      <alignment horizontal="left" wrapText="1"/>
    </xf>
    <xf numFmtId="4" fontId="0" fillId="0" borderId="0" xfId="0" applyNumberFormat="1" applyFill="1" applyBorder="1" applyAlignment="1">
      <alignment wrapText="1"/>
    </xf>
    <xf numFmtId="0" fontId="5" fillId="0" borderId="0" xfId="0" applyFont="1" applyFill="1" applyAlignment="1">
      <alignment horizontal="justify"/>
    </xf>
    <xf numFmtId="0" fontId="5" fillId="0" borderId="0" xfId="0" applyFont="1" applyFill="1" applyBorder="1" applyAlignment="1">
      <alignment horizontal="left"/>
    </xf>
    <xf numFmtId="0" fontId="0" fillId="0" borderId="0" xfId="0" applyFill="1" applyBorder="1" applyAlignment="1">
      <alignment horizontal="left" vertical="top" wrapText="1"/>
    </xf>
    <xf numFmtId="0" fontId="5" fillId="0" borderId="0" xfId="0" applyFont="1" applyFill="1" applyAlignment="1">
      <alignment horizontal="justify" vertical="justify" wrapText="1"/>
    </xf>
    <xf numFmtId="166" fontId="1" fillId="0" borderId="0" xfId="0" applyNumberFormat="1" applyFont="1" applyFill="1" applyBorder="1" applyAlignment="1">
      <alignment horizontal="right" wrapText="1"/>
    </xf>
    <xf numFmtId="166" fontId="5" fillId="0" borderId="0" xfId="0" applyNumberFormat="1" applyFont="1" applyFill="1" applyBorder="1" applyAlignment="1">
      <alignment horizontal="left" vertical="top" wrapText="1"/>
    </xf>
    <xf numFmtId="0" fontId="5" fillId="0" borderId="0" xfId="0" applyFont="1" applyFill="1" applyAlignment="1">
      <alignment horizontal="justify" wrapText="1"/>
    </xf>
    <xf numFmtId="0" fontId="1" fillId="0" borderId="0" xfId="0" applyFont="1" applyFill="1" applyAlignment="1">
      <alignment horizontal="justify" vertical="top" wrapText="1"/>
    </xf>
    <xf numFmtId="0" fontId="5"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6" fillId="0" borderId="0" xfId="0" applyFont="1" applyFill="1" applyBorder="1" applyAlignment="1">
      <alignment horizontal="justify" vertical="justify"/>
    </xf>
    <xf numFmtId="0" fontId="1" fillId="0" borderId="0" xfId="0" applyFont="1" applyFill="1" applyBorder="1" applyAlignment="1">
      <alignment vertical="justify"/>
    </xf>
    <xf numFmtId="0" fontId="1" fillId="0" borderId="0" xfId="0" applyFont="1" applyFill="1" applyBorder="1" applyAlignment="1">
      <alignment horizontal="justify" vertical="justify"/>
    </xf>
    <xf numFmtId="43" fontId="32" fillId="0" borderId="0" xfId="0" applyNumberFormat="1" applyFont="1" applyFill="1" applyAlignment="1">
      <alignment wrapText="1"/>
    </xf>
    <xf numFmtId="4" fontId="51" fillId="0" borderId="0" xfId="0" applyNumberFormat="1" applyFont="1" applyFill="1" applyBorder="1" applyAlignment="1">
      <alignment vertical="top"/>
    </xf>
    <xf numFmtId="43" fontId="32" fillId="0" borderId="0" xfId="0" applyNumberFormat="1" applyFont="1" applyFill="1" applyBorder="1" applyAlignment="1">
      <alignment horizontal="left" vertical="center"/>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44" fontId="32" fillId="0" borderId="0" xfId="0" applyNumberFormat="1" applyFont="1" applyFill="1" applyBorder="1" applyAlignment="1">
      <alignment horizontal="left" wrapText="1"/>
    </xf>
    <xf numFmtId="0" fontId="5" fillId="0" borderId="1" xfId="0" applyFont="1" applyFill="1" applyBorder="1" applyAlignment="1">
      <alignment horizontal="center" wrapText="1"/>
    </xf>
    <xf numFmtId="0" fontId="31" fillId="0" borderId="0" xfId="0" applyFont="1" applyFill="1" applyAlignment="1">
      <alignment wrapText="1"/>
    </xf>
    <xf numFmtId="0" fontId="31" fillId="0" borderId="0" xfId="0" applyFont="1" applyFill="1" applyBorder="1" applyAlignment="1">
      <alignment horizontal="left" vertical="top" wrapText="1"/>
    </xf>
    <xf numFmtId="0" fontId="5" fillId="0" borderId="0" xfId="0" applyFont="1" applyFill="1" applyAlignment="1">
      <alignment wrapText="1"/>
    </xf>
    <xf numFmtId="0" fontId="0" fillId="0" borderId="0" xfId="0" applyFill="1" applyBorder="1" applyAlignment="1">
      <alignment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31"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164" fontId="1" fillId="0" borderId="0" xfId="2" applyFont="1" applyFill="1" applyBorder="1" applyAlignment="1">
      <alignment vertical="justify"/>
    </xf>
    <xf numFmtId="0" fontId="5" fillId="0" borderId="1" xfId="0" applyFont="1" applyFill="1" applyBorder="1" applyAlignment="1">
      <alignment horizontal="center" wrapText="1"/>
    </xf>
    <xf numFmtId="0" fontId="31"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31" fillId="0" borderId="0" xfId="0" applyFont="1" applyFill="1" applyBorder="1" applyAlignment="1">
      <alignment horizontal="left" vertical="top"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1" fillId="0" borderId="0" xfId="0" applyFont="1" applyFill="1" applyAlignment="1">
      <alignment horizontal="justify" vertical="center" wrapText="1"/>
    </xf>
    <xf numFmtId="0" fontId="0" fillId="0" borderId="0" xfId="0" applyFill="1" applyBorder="1" applyAlignment="1">
      <alignment horizontal="left" vertical="top" wrapText="1"/>
    </xf>
    <xf numFmtId="0" fontId="1" fillId="0" borderId="0" xfId="0" applyFont="1" applyFill="1" applyBorder="1" applyAlignment="1">
      <alignment vertical="justify"/>
    </xf>
    <xf numFmtId="0" fontId="31" fillId="0" borderId="0" xfId="0" applyFont="1" applyFill="1" applyBorder="1" applyAlignment="1">
      <alignment horizontal="left" vertical="top" wrapText="1"/>
    </xf>
    <xf numFmtId="164" fontId="9" fillId="0" borderId="29" xfId="2" applyFont="1" applyFill="1" applyBorder="1" applyAlignment="1">
      <alignment horizontal="right"/>
    </xf>
    <xf numFmtId="164" fontId="38" fillId="0" borderId="44" xfId="2" applyFont="1" applyFill="1" applyBorder="1" applyAlignment="1">
      <alignment horizontal="right"/>
    </xf>
    <xf numFmtId="0" fontId="31" fillId="0" borderId="0" xfId="0" applyFont="1" applyFill="1" applyAlignment="1">
      <alignment wrapText="1"/>
    </xf>
    <xf numFmtId="0" fontId="0" fillId="0" borderId="0" xfId="0" applyFill="1" applyBorder="1" applyAlignment="1">
      <alignment horizontal="left" vertical="top"/>
    </xf>
    <xf numFmtId="164" fontId="38" fillId="0" borderId="0" xfId="2" applyFont="1" applyFill="1" applyBorder="1" applyAlignment="1">
      <alignment horizontal="right"/>
    </xf>
    <xf numFmtId="0" fontId="1" fillId="0" borderId="0" xfId="0" applyFont="1" applyFill="1" applyAlignment="1">
      <alignment horizontal="justify" vertical="justify"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1" fillId="0" borderId="0" xfId="0" applyFont="1" applyFill="1" applyBorder="1" applyAlignment="1">
      <alignment vertical="justify"/>
    </xf>
    <xf numFmtId="0" fontId="1" fillId="0" borderId="0" xfId="0" applyFont="1" applyFill="1" applyBorder="1" applyAlignment="1">
      <alignment horizontal="justify" vertical="justify"/>
    </xf>
    <xf numFmtId="0" fontId="0" fillId="0" borderId="0" xfId="0" applyFill="1" applyBorder="1" applyAlignment="1">
      <alignment horizontal="justify" vertical="justify"/>
    </xf>
    <xf numFmtId="0" fontId="31" fillId="0" borderId="0" xfId="0" applyFont="1" applyFill="1" applyBorder="1" applyAlignment="1">
      <alignment horizontal="left" vertical="top" wrapText="1"/>
    </xf>
    <xf numFmtId="0" fontId="31" fillId="0" borderId="0" xfId="0" applyFont="1" applyFill="1" applyAlignment="1">
      <alignment wrapText="1"/>
    </xf>
    <xf numFmtId="0" fontId="1" fillId="0" borderId="0" xfId="0" applyFont="1" applyFill="1" applyAlignment="1">
      <alignment horizontal="justify" vertical="justify"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15" fillId="0" borderId="0" xfId="0" applyNumberFormat="1" applyFont="1" applyFill="1" applyBorder="1" applyAlignment="1"/>
    <xf numFmtId="0" fontId="1" fillId="0" borderId="0" xfId="0" applyFont="1" applyFill="1" applyAlignment="1">
      <alignment horizontal="justify" vertical="justify" wrapText="1"/>
    </xf>
    <xf numFmtId="0" fontId="31" fillId="0" borderId="0" xfId="0" applyFont="1" applyFill="1" applyAlignment="1">
      <alignment wrapText="1"/>
    </xf>
    <xf numFmtId="0" fontId="31" fillId="0" borderId="0" xfId="0" applyFont="1" applyFill="1" applyBorder="1" applyAlignment="1">
      <alignment horizontal="left" vertical="top" wrapText="1"/>
    </xf>
    <xf numFmtId="0" fontId="16" fillId="0" borderId="38" xfId="0" applyFont="1" applyFill="1" applyBorder="1" applyAlignment="1"/>
    <xf numFmtId="0" fontId="30" fillId="0" borderId="0" xfId="0" applyFont="1" applyFill="1" applyBorder="1" applyAlignment="1"/>
    <xf numFmtId="0" fontId="16" fillId="0" borderId="38" xfId="0" quotePrefix="1" applyFont="1" applyFill="1" applyBorder="1" applyAlignment="1"/>
    <xf numFmtId="0" fontId="14" fillId="0" borderId="0" xfId="0" applyFont="1" applyFill="1" applyAlignment="1">
      <alignment horizontal="left" wrapText="1"/>
    </xf>
    <xf numFmtId="0" fontId="5" fillId="0" borderId="0" xfId="0" applyFont="1" applyFill="1" applyBorder="1" applyAlignment="1">
      <alignment horizontal="justify" vertical="top" wrapText="1"/>
    </xf>
    <xf numFmtId="0" fontId="5" fillId="0" borderId="1" xfId="0" applyFont="1" applyFill="1" applyBorder="1" applyAlignment="1">
      <alignment horizontal="center" wrapText="1"/>
    </xf>
    <xf numFmtId="0" fontId="31" fillId="0" borderId="0" xfId="0" applyFont="1" applyFill="1" applyBorder="1" applyAlignment="1">
      <alignment horizontal="left" vertical="top" wrapText="1"/>
    </xf>
    <xf numFmtId="0" fontId="5" fillId="0" borderId="0" xfId="0" applyFont="1" applyFill="1" applyBorder="1" applyAlignment="1">
      <alignment horizontal="left"/>
    </xf>
    <xf numFmtId="0" fontId="0" fillId="0" borderId="0" xfId="0" applyFill="1" applyBorder="1" applyAlignment="1">
      <alignment vertical="top"/>
    </xf>
    <xf numFmtId="0" fontId="0" fillId="0" borderId="47" xfId="0" applyFill="1" applyBorder="1" applyAlignment="1">
      <alignment vertical="top"/>
    </xf>
    <xf numFmtId="0" fontId="0" fillId="0" borderId="35" xfId="0" applyFill="1" applyBorder="1" applyAlignment="1">
      <alignment vertical="top"/>
    </xf>
    <xf numFmtId="0" fontId="41" fillId="0" borderId="35" xfId="0" applyFont="1" applyFill="1" applyBorder="1" applyAlignment="1">
      <alignment vertical="top"/>
    </xf>
    <xf numFmtId="0" fontId="37" fillId="0" borderId="34" xfId="0" applyFont="1" applyFill="1" applyBorder="1" applyAlignment="1"/>
    <xf numFmtId="0" fontId="41" fillId="0" borderId="47" xfId="0" applyFont="1" applyFill="1" applyBorder="1" applyAlignment="1"/>
    <xf numFmtId="0" fontId="41" fillId="0" borderId="47" xfId="0" applyFont="1" applyFill="1" applyBorder="1" applyAlignment="1">
      <alignment vertical="top"/>
    </xf>
    <xf numFmtId="0" fontId="30" fillId="0" borderId="47" xfId="0" applyFont="1" applyFill="1" applyBorder="1" applyAlignment="1"/>
    <xf numFmtId="0" fontId="30" fillId="0" borderId="37" xfId="0" applyFont="1" applyFill="1" applyBorder="1" applyAlignment="1"/>
    <xf numFmtId="0" fontId="0" fillId="0" borderId="37" xfId="0" applyFill="1" applyBorder="1" applyAlignment="1">
      <alignment vertical="top"/>
    </xf>
    <xf numFmtId="0" fontId="5" fillId="0" borderId="41" xfId="0" applyFont="1" applyFill="1" applyBorder="1" applyAlignment="1">
      <alignment horizontal="left" vertical="top"/>
    </xf>
    <xf numFmtId="0" fontId="5" fillId="0" borderId="45" xfId="0" applyFont="1" applyFill="1" applyBorder="1" applyAlignment="1">
      <alignment horizontal="left" vertical="top"/>
    </xf>
    <xf numFmtId="0" fontId="33" fillId="0" borderId="36" xfId="0" applyFont="1" applyFill="1" applyBorder="1" applyAlignment="1"/>
    <xf numFmtId="0" fontId="31" fillId="0" borderId="38" xfId="0" applyFont="1" applyFill="1" applyBorder="1" applyAlignment="1">
      <alignment wrapText="1"/>
    </xf>
    <xf numFmtId="0" fontId="31" fillId="0" borderId="0" xfId="0" applyFont="1" applyFill="1" applyBorder="1" applyAlignment="1">
      <alignment wrapText="1"/>
    </xf>
    <xf numFmtId="0" fontId="31" fillId="0" borderId="44" xfId="0" applyFont="1" applyFill="1" applyBorder="1" applyAlignment="1">
      <alignment wrapText="1"/>
    </xf>
    <xf numFmtId="0" fontId="31" fillId="0" borderId="41" xfId="0" applyFont="1" applyFill="1" applyBorder="1" applyAlignment="1">
      <alignment wrapText="1"/>
    </xf>
    <xf numFmtId="0" fontId="31" fillId="0" borderId="42" xfId="0" applyFont="1" applyFill="1" applyBorder="1" applyAlignment="1">
      <alignment wrapText="1"/>
    </xf>
    <xf numFmtId="0" fontId="31" fillId="0" borderId="45" xfId="0" applyFont="1" applyFill="1" applyBorder="1" applyAlignment="1">
      <alignment wrapText="1"/>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43" fontId="43" fillId="0" borderId="0" xfId="0" applyNumberFormat="1" applyFont="1" applyFill="1" applyBorder="1" applyAlignment="1">
      <alignment horizontal="left" vertical="center"/>
    </xf>
    <xf numFmtId="43" fontId="43" fillId="0" borderId="0" xfId="0" applyNumberFormat="1" applyFont="1" applyFill="1" applyBorder="1" applyAlignment="1">
      <alignment vertical="top" wrapText="1"/>
    </xf>
    <xf numFmtId="0" fontId="14" fillId="0" borderId="0" xfId="0" applyFont="1" applyFill="1" applyAlignment="1">
      <alignment horizontal="justify"/>
    </xf>
    <xf numFmtId="0" fontId="14" fillId="0" borderId="0" xfId="0" applyFont="1" applyFill="1" applyAlignment="1">
      <alignment horizontal="justify" wrapText="1"/>
    </xf>
    <xf numFmtId="0" fontId="1" fillId="0" borderId="0" xfId="0" applyFont="1" applyFill="1" applyAlignment="1">
      <alignment horizontal="justify" vertical="center" wrapText="1"/>
    </xf>
    <xf numFmtId="0" fontId="5" fillId="0" borderId="1" xfId="0" applyFont="1" applyFill="1" applyBorder="1" applyAlignment="1">
      <alignment horizontal="center" wrapText="1"/>
    </xf>
    <xf numFmtId="0" fontId="31"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31"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5" fillId="0" borderId="0" xfId="0" applyFont="1" applyFill="1" applyBorder="1" applyAlignment="1">
      <alignment horizontal="left" wrapText="1"/>
    </xf>
    <xf numFmtId="0" fontId="5" fillId="0" borderId="1" xfId="0" applyFont="1" applyFill="1" applyBorder="1" applyAlignment="1">
      <alignment horizontal="center" wrapText="1"/>
    </xf>
    <xf numFmtId="0" fontId="31"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1" fillId="0" borderId="0" xfId="0" applyFont="1" applyFill="1" applyAlignment="1">
      <alignment horizontal="justify" wrapText="1"/>
    </xf>
    <xf numFmtId="0" fontId="31"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0" xfId="0" applyFont="1" applyFill="1" applyBorder="1" applyAlignment="1">
      <alignment horizontal="left" wrapText="1"/>
    </xf>
    <xf numFmtId="0" fontId="5" fillId="0" borderId="0" xfId="0" applyFont="1" applyFill="1" applyBorder="1" applyAlignment="1">
      <alignment horizontal="left"/>
    </xf>
    <xf numFmtId="0" fontId="5" fillId="0" borderId="1" xfId="0" applyFont="1" applyFill="1" applyBorder="1" applyAlignment="1">
      <alignment horizontal="center" wrapText="1"/>
    </xf>
    <xf numFmtId="0" fontId="31" fillId="0" borderId="0" xfId="0" applyFont="1" applyFill="1" applyAlignment="1">
      <alignment wrapText="1"/>
    </xf>
    <xf numFmtId="0" fontId="31" fillId="0" borderId="0" xfId="0" applyFont="1" applyFill="1" applyBorder="1" applyAlignment="1">
      <alignment horizontal="left" vertical="top" wrapText="1"/>
    </xf>
    <xf numFmtId="0" fontId="31" fillId="0" borderId="0" xfId="0" applyFont="1" applyFill="1" applyAlignment="1"/>
    <xf numFmtId="0" fontId="1" fillId="0" borderId="0" xfId="0" applyFont="1" applyFill="1" applyAlignment="1">
      <alignment horizontal="justify" wrapText="1"/>
    </xf>
    <xf numFmtId="0" fontId="31" fillId="0" borderId="0" xfId="0" applyFont="1" applyFill="1" applyBorder="1" applyAlignment="1">
      <alignment horizontal="left"/>
    </xf>
    <xf numFmtId="0" fontId="5" fillId="0" borderId="0" xfId="0" applyFont="1" applyFill="1" applyAlignment="1">
      <alignment wrapText="1"/>
    </xf>
    <xf numFmtId="0" fontId="0" fillId="0" borderId="0" xfId="0" applyFill="1" applyBorder="1" applyAlignment="1">
      <alignment wrapText="1"/>
    </xf>
    <xf numFmtId="0" fontId="5" fillId="0" borderId="0" xfId="0" applyFont="1" applyFill="1" applyBorder="1" applyAlignment="1">
      <alignment horizontal="left" wrapText="1"/>
    </xf>
    <xf numFmtId="0" fontId="5" fillId="0" borderId="0" xfId="0" applyFont="1" applyFill="1" applyBorder="1" applyAlignment="1">
      <alignment horizontal="left"/>
    </xf>
    <xf numFmtId="164" fontId="54" fillId="0" borderId="0" xfId="0" applyNumberFormat="1" applyFont="1" applyFill="1" applyBorder="1" applyAlignment="1">
      <alignment vertical="justify"/>
    </xf>
    <xf numFmtId="0" fontId="0" fillId="0" borderId="0" xfId="0" applyFill="1" applyBorder="1" applyAlignment="1">
      <alignment horizontal="left" vertical="top"/>
    </xf>
    <xf numFmtId="0" fontId="16" fillId="0" borderId="38" xfId="0" applyFont="1" applyFill="1" applyBorder="1" applyAlignment="1"/>
    <xf numFmtId="0" fontId="30" fillId="0" borderId="0" xfId="0" applyFont="1" applyFill="1" applyBorder="1" applyAlignment="1"/>
    <xf numFmtId="0" fontId="5" fillId="0" borderId="1" xfId="0" applyFont="1" applyFill="1" applyBorder="1" applyAlignment="1">
      <alignment horizontal="center" vertical="center" wrapText="1"/>
    </xf>
    <xf numFmtId="0" fontId="55" fillId="0" borderId="0" xfId="0" applyFont="1" applyFill="1" applyBorder="1" applyAlignment="1">
      <alignment horizontal="left" vertical="top"/>
    </xf>
    <xf numFmtId="0" fontId="55" fillId="0" borderId="0" xfId="0" applyFont="1" applyFill="1" applyBorder="1" applyAlignment="1">
      <alignment vertical="top"/>
    </xf>
    <xf numFmtId="49" fontId="56" fillId="0" borderId="0" xfId="0" applyNumberFormat="1" applyFont="1" applyFill="1" applyBorder="1" applyAlignment="1">
      <alignment horizontal="right"/>
    </xf>
    <xf numFmtId="164" fontId="56" fillId="0" borderId="0" xfId="2" applyFont="1" applyFill="1" applyBorder="1" applyAlignment="1"/>
    <xf numFmtId="43" fontId="57" fillId="0" borderId="0" xfId="0" applyNumberFormat="1" applyFont="1" applyFill="1" applyBorder="1" applyAlignment="1">
      <alignment horizontal="left" vertical="top"/>
    </xf>
    <xf numFmtId="0" fontId="55" fillId="0" borderId="0" xfId="0" applyFont="1" applyFill="1" applyAlignment="1">
      <alignment horizontal="justify" vertical="justify" wrapText="1"/>
    </xf>
    <xf numFmtId="0" fontId="14" fillId="0" borderId="0" xfId="0" applyFont="1" applyFill="1" applyBorder="1" applyAlignment="1">
      <alignment vertical="top" wrapText="1"/>
    </xf>
    <xf numFmtId="0" fontId="14" fillId="0" borderId="0" xfId="0" applyFont="1" applyFill="1" applyBorder="1" applyAlignment="1">
      <alignment horizontal="left" vertical="top"/>
    </xf>
    <xf numFmtId="43" fontId="59" fillId="0" borderId="0" xfId="0" applyNumberFormat="1" applyFont="1" applyFill="1" applyBorder="1" applyAlignment="1">
      <alignment horizontal="left" vertical="top"/>
    </xf>
    <xf numFmtId="43" fontId="14" fillId="0" borderId="0" xfId="0" applyNumberFormat="1" applyFont="1" applyFill="1" applyBorder="1" applyAlignment="1">
      <alignment horizontal="left" vertical="top"/>
    </xf>
    <xf numFmtId="0" fontId="60" fillId="0" borderId="0" xfId="0" applyFont="1" applyFill="1" applyBorder="1" applyAlignment="1">
      <alignment horizontal="left" vertical="top"/>
    </xf>
    <xf numFmtId="49" fontId="5" fillId="0" borderId="0" xfId="0" applyNumberFormat="1" applyFont="1" applyFill="1" applyBorder="1" applyAlignment="1">
      <alignment horizontal="left" vertical="center"/>
    </xf>
    <xf numFmtId="0" fontId="15" fillId="0" borderId="0" xfId="0" applyFont="1" applyFill="1" applyAlignment="1">
      <alignment horizontal="left" vertical="center"/>
    </xf>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0" fontId="14" fillId="0" borderId="1" xfId="0" applyNumberFormat="1" applyFont="1" applyFill="1" applyBorder="1" applyAlignment="1"/>
    <xf numFmtId="0" fontId="15" fillId="0" borderId="0" xfId="2" applyNumberFormat="1" applyFont="1" applyFill="1" applyBorder="1" applyAlignment="1"/>
    <xf numFmtId="0" fontId="37" fillId="0" borderId="34" xfId="0" applyFont="1" applyFill="1" applyBorder="1" applyAlignment="1">
      <alignment horizontal="left" wrapText="1"/>
    </xf>
    <xf numFmtId="0" fontId="37" fillId="0" borderId="47" xfId="0" applyFont="1" applyFill="1" applyBorder="1" applyAlignment="1">
      <alignment horizontal="left" wrapText="1"/>
    </xf>
    <xf numFmtId="0" fontId="37" fillId="0" borderId="35" xfId="0" applyFont="1" applyFill="1" applyBorder="1" applyAlignment="1">
      <alignment horizontal="left" wrapText="1"/>
    </xf>
    <xf numFmtId="0" fontId="1" fillId="0" borderId="0" xfId="0" applyFont="1" applyFill="1" applyAlignment="1">
      <alignment horizontal="left"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7" fillId="0" borderId="1" xfId="2" applyFont="1" applyFill="1" applyBorder="1" applyAlignment="1">
      <alignment wrapText="1"/>
    </xf>
    <xf numFmtId="164" fontId="41" fillId="0" borderId="1" xfId="2" applyFont="1" applyFill="1" applyBorder="1" applyAlignment="1">
      <alignment wrapText="1"/>
    </xf>
    <xf numFmtId="0" fontId="5" fillId="0" borderId="0" xfId="0" applyFont="1" applyFill="1" applyAlignment="1">
      <alignment wrapText="1"/>
    </xf>
    <xf numFmtId="0" fontId="0" fillId="0" borderId="0" xfId="0" applyFill="1" applyBorder="1" applyAlignment="1">
      <alignment wrapText="1"/>
    </xf>
    <xf numFmtId="164" fontId="14" fillId="0" borderId="2" xfId="2" applyFont="1" applyFill="1" applyBorder="1" applyAlignment="1">
      <alignment horizontal="center"/>
    </xf>
    <xf numFmtId="164" fontId="14" fillId="0" borderId="4" xfId="2" applyFont="1" applyFill="1" applyBorder="1" applyAlignment="1">
      <alignment horizontal="center"/>
    </xf>
    <xf numFmtId="164" fontId="14" fillId="0" borderId="3" xfId="2" applyFont="1" applyFill="1" applyBorder="1" applyAlignment="1">
      <alignment horizontal="center"/>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164" fontId="5" fillId="0" borderId="1" xfId="2" applyFont="1" applyFill="1" applyBorder="1" applyAlignment="1">
      <alignment horizontal="center" wrapText="1"/>
    </xf>
    <xf numFmtId="0" fontId="5" fillId="0" borderId="1" xfId="0" applyFont="1" applyFill="1" applyBorder="1" applyAlignment="1">
      <alignment horizontal="center" wrapText="1"/>
    </xf>
    <xf numFmtId="164" fontId="9" fillId="0" borderId="1" xfId="2" applyFont="1" applyFill="1" applyBorder="1" applyAlignment="1">
      <alignment horizontal="center"/>
    </xf>
    <xf numFmtId="164" fontId="9" fillId="0" borderId="64" xfId="2" applyFont="1" applyFill="1" applyBorder="1" applyAlignment="1">
      <alignment horizontal="center"/>
    </xf>
    <xf numFmtId="0" fontId="16" fillId="0" borderId="61" xfId="0" quotePrefix="1" applyFont="1" applyFill="1" applyBorder="1" applyAlignment="1">
      <alignment horizontal="left" wrapText="1"/>
    </xf>
    <xf numFmtId="0" fontId="16" fillId="0" borderId="1" xfId="0" quotePrefix="1" applyFont="1" applyFill="1" applyBorder="1" applyAlignment="1">
      <alignment horizontal="left" wrapText="1"/>
    </xf>
    <xf numFmtId="0" fontId="16" fillId="0" borderId="60" xfId="0" applyFont="1" applyFill="1" applyBorder="1" applyAlignment="1">
      <alignment horizontal="left"/>
    </xf>
    <xf numFmtId="0" fontId="16" fillId="0" borderId="33" xfId="0" applyFont="1" applyFill="1" applyBorder="1" applyAlignment="1">
      <alignment horizontal="left"/>
    </xf>
    <xf numFmtId="164" fontId="53" fillId="0" borderId="2" xfId="2" applyFont="1" applyFill="1" applyBorder="1" applyAlignment="1"/>
    <xf numFmtId="164" fontId="53" fillId="0" borderId="4" xfId="2" applyFont="1" applyFill="1" applyBorder="1" applyAlignment="1"/>
    <xf numFmtId="0" fontId="7" fillId="0" borderId="34" xfId="0" applyFont="1" applyFill="1" applyBorder="1" applyAlignment="1">
      <alignment horizontal="center" vertical="top"/>
    </xf>
    <xf numFmtId="0" fontId="7" fillId="0" borderId="35" xfId="0" applyFont="1" applyFill="1" applyBorder="1" applyAlignment="1">
      <alignment horizontal="center" vertical="top"/>
    </xf>
    <xf numFmtId="164" fontId="7" fillId="0" borderId="1" xfId="2" applyFont="1" applyFill="1" applyBorder="1" applyAlignment="1">
      <alignment horizontal="center" wrapText="1"/>
    </xf>
    <xf numFmtId="0" fontId="52" fillId="0" borderId="59" xfId="0" applyFont="1" applyBorder="1" applyAlignment="1">
      <alignment horizontal="center" wrapText="1"/>
    </xf>
    <xf numFmtId="164" fontId="7" fillId="0" borderId="34" xfId="2" applyFont="1" applyFill="1" applyBorder="1" applyAlignment="1">
      <alignment horizontal="left"/>
    </xf>
    <xf numFmtId="164" fontId="7" fillId="0" borderId="35" xfId="2" applyFont="1" applyFill="1" applyBorder="1" applyAlignment="1">
      <alignment horizontal="left"/>
    </xf>
    <xf numFmtId="164" fontId="5" fillId="0" borderId="1" xfId="2"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3" xfId="0" applyNumberFormat="1" applyFont="1" applyFill="1" applyBorder="1" applyAlignment="1">
      <alignment horizontal="left"/>
    </xf>
    <xf numFmtId="0" fontId="37" fillId="0" borderId="34" xfId="0" applyFont="1" applyFill="1" applyBorder="1" applyAlignment="1">
      <alignment horizontal="left"/>
    </xf>
    <xf numFmtId="0" fontId="37" fillId="0" borderId="47" xfId="0" applyFont="1" applyFill="1" applyBorder="1" applyAlignment="1">
      <alignment horizontal="left"/>
    </xf>
    <xf numFmtId="0" fontId="37" fillId="0" borderId="35" xfId="0" applyFont="1" applyFill="1" applyBorder="1" applyAlignment="1">
      <alignment horizontal="left"/>
    </xf>
    <xf numFmtId="49" fontId="16" fillId="0" borderId="60" xfId="0" applyNumberFormat="1" applyFont="1" applyFill="1" applyBorder="1" applyAlignment="1">
      <alignment horizontal="left"/>
    </xf>
    <xf numFmtId="49" fontId="16" fillId="0" borderId="33" xfId="0" applyNumberFormat="1" applyFont="1" applyFill="1" applyBorder="1" applyAlignment="1">
      <alignment horizontal="left"/>
    </xf>
    <xf numFmtId="164" fontId="53" fillId="0" borderId="56" xfId="2" applyFont="1" applyFill="1" applyBorder="1" applyAlignment="1"/>
    <xf numFmtId="0" fontId="52" fillId="0" borderId="62" xfId="0" applyFont="1" applyBorder="1" applyAlignment="1">
      <alignment horizontal="center" wrapText="1"/>
    </xf>
    <xf numFmtId="164" fontId="53" fillId="0" borderId="54" xfId="2" applyFont="1" applyFill="1" applyBorder="1" applyAlignment="1"/>
    <xf numFmtId="164" fontId="53" fillId="0" borderId="55" xfId="2" applyFont="1" applyFill="1" applyBorder="1" applyAlignment="1"/>
    <xf numFmtId="0" fontId="52" fillId="0" borderId="37" xfId="0" applyFont="1" applyBorder="1" applyAlignment="1">
      <alignment horizontal="center" wrapText="1"/>
    </xf>
    <xf numFmtId="164" fontId="14" fillId="0" borderId="1" xfId="2" applyFont="1" applyFill="1" applyBorder="1" applyAlignment="1"/>
    <xf numFmtId="0" fontId="1" fillId="0" borderId="0" xfId="0" applyFont="1" applyFill="1" applyBorder="1" applyAlignment="1">
      <alignment horizontal="left" vertical="top"/>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1" fillId="0" borderId="29" xfId="2" applyFont="1" applyFill="1" applyBorder="1" applyAlignment="1">
      <alignment horizontal="right" wrapText="1"/>
    </xf>
    <xf numFmtId="164" fontId="5" fillId="0" borderId="31" xfId="2" applyFont="1" applyFill="1" applyBorder="1" applyAlignment="1">
      <alignment horizontal="left" vertical="top" wrapText="1"/>
    </xf>
    <xf numFmtId="0" fontId="1" fillId="0" borderId="0" xfId="0" applyFont="1" applyFill="1" applyAlignment="1">
      <alignment horizontal="justify" vertical="justify" wrapText="1"/>
    </xf>
    <xf numFmtId="0" fontId="31" fillId="0" borderId="0" xfId="0" applyFont="1" applyFill="1" applyAlignment="1">
      <alignment wrapText="1"/>
    </xf>
    <xf numFmtId="0" fontId="31" fillId="0" borderId="0" xfId="0" applyFont="1" applyFill="1" applyBorder="1" applyAlignment="1">
      <alignment horizontal="left" vertical="top" wrapText="1"/>
    </xf>
    <xf numFmtId="0" fontId="16" fillId="0" borderId="61" xfId="0" quotePrefix="1" applyFont="1" applyFill="1" applyBorder="1" applyAlignment="1">
      <alignment horizontal="left"/>
    </xf>
    <xf numFmtId="0" fontId="16" fillId="0" borderId="1" xfId="0" quotePrefix="1" applyFont="1" applyFill="1" applyBorder="1" applyAlignment="1">
      <alignment horizontal="left"/>
    </xf>
    <xf numFmtId="0" fontId="16" fillId="0" borderId="61" xfId="0" applyFont="1" applyFill="1" applyBorder="1" applyAlignment="1">
      <alignment horizontal="left"/>
    </xf>
    <xf numFmtId="0" fontId="16" fillId="0" borderId="1" xfId="0" applyFont="1" applyFill="1" applyBorder="1" applyAlignment="1">
      <alignment horizontal="left"/>
    </xf>
    <xf numFmtId="0" fontId="33" fillId="0" borderId="2" xfId="0" applyFont="1" applyFill="1" applyBorder="1" applyAlignment="1">
      <alignment horizontal="center" wrapText="1"/>
    </xf>
    <xf numFmtId="0" fontId="0" fillId="0" borderId="3" xfId="0" applyFill="1" applyBorder="1" applyAlignment="1">
      <alignment horizontal="left" vertical="top" wrapText="1"/>
    </xf>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5" fillId="0" borderId="1" xfId="2" applyFont="1" applyFill="1" applyBorder="1" applyAlignment="1">
      <alignment horizontal="center" vertical="center"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164" fontId="15" fillId="0" borderId="1" xfId="2" applyFont="1" applyFill="1" applyBorder="1" applyAlignment="1"/>
    <xf numFmtId="0" fontId="1" fillId="0" borderId="0" xfId="0" applyFont="1" applyFill="1" applyAlignment="1">
      <alignment horizontal="justify" vertical="center" wrapText="1"/>
    </xf>
    <xf numFmtId="0" fontId="50" fillId="0" borderId="0" xfId="0" applyFont="1" applyFill="1" applyAlignment="1">
      <alignment horizontal="justify" vertical="center" wrapText="1"/>
    </xf>
    <xf numFmtId="0" fontId="50" fillId="0" borderId="0" xfId="0" applyFont="1" applyFill="1" applyBorder="1" applyAlignment="1">
      <alignment horizontal="justify" vertical="center" wrapText="1"/>
    </xf>
    <xf numFmtId="0" fontId="5" fillId="0" borderId="4" xfId="0" applyFont="1" applyFill="1" applyBorder="1" applyAlignment="1">
      <alignment wrapText="1"/>
    </xf>
    <xf numFmtId="166" fontId="16" fillId="0" borderId="8" xfId="0" applyNumberFormat="1" applyFont="1" applyFill="1" applyBorder="1" applyAlignment="1"/>
    <xf numFmtId="166" fontId="38" fillId="0" borderId="49" xfId="0" applyNumberFormat="1" applyFont="1" applyFill="1" applyBorder="1" applyAlignment="1">
      <alignment horizontal="left" vertical="top"/>
    </xf>
    <xf numFmtId="166" fontId="16" fillId="0" borderId="29" xfId="0" applyNumberFormat="1" applyFont="1" applyFill="1" applyBorder="1" applyAlignment="1"/>
    <xf numFmtId="166" fontId="38" fillId="0" borderId="44" xfId="0" applyNumberFormat="1" applyFont="1" applyFill="1" applyBorder="1" applyAlignment="1">
      <alignment horizontal="left" vertical="top"/>
    </xf>
    <xf numFmtId="0" fontId="2" fillId="0" borderId="0" xfId="0" applyFont="1" applyFill="1" applyBorder="1" applyAlignment="1">
      <alignment horizontal="center" vertical="top"/>
    </xf>
    <xf numFmtId="0" fontId="14" fillId="0" borderId="0" xfId="0" applyFont="1" applyFill="1" applyAlignment="1">
      <alignment horizontal="justify" vertical="top" wrapText="1"/>
    </xf>
    <xf numFmtId="0" fontId="2" fillId="0" borderId="34" xfId="0" applyFont="1" applyFill="1" applyBorder="1" applyAlignment="1">
      <alignment horizontal="center" vertical="center" wrapText="1"/>
    </xf>
    <xf numFmtId="0" fontId="31" fillId="0" borderId="35" xfId="0" applyFont="1" applyFill="1" applyBorder="1" applyAlignment="1">
      <alignment horizontal="left" vertical="top"/>
    </xf>
    <xf numFmtId="166" fontId="16" fillId="0" borderId="48" xfId="0" applyNumberFormat="1" applyFont="1" applyFill="1" applyBorder="1" applyAlignment="1"/>
    <xf numFmtId="166" fontId="38" fillId="0" borderId="43" xfId="0" applyNumberFormat="1" applyFont="1" applyFill="1" applyBorder="1" applyAlignment="1">
      <alignment horizontal="left" vertical="top"/>
    </xf>
    <xf numFmtId="0" fontId="1" fillId="0" borderId="0" xfId="0" applyFont="1" applyFill="1" applyAlignment="1">
      <alignment wrapText="1"/>
    </xf>
    <xf numFmtId="0" fontId="31" fillId="0" borderId="0" xfId="0" applyFont="1" applyFill="1" applyAlignment="1"/>
    <xf numFmtId="0" fontId="31" fillId="0" borderId="0" xfId="0" applyFont="1" applyFill="1" applyBorder="1" applyAlignment="1">
      <alignment horizontal="left" vertical="top"/>
    </xf>
    <xf numFmtId="0" fontId="5" fillId="0" borderId="0" xfId="0" applyFont="1" applyFill="1" applyAlignment="1">
      <alignment horizontal="justify" vertical="top" wrapText="1"/>
    </xf>
    <xf numFmtId="0" fontId="0" fillId="0" borderId="0" xfId="0" applyFill="1" applyBorder="1" applyAlignment="1">
      <alignment horizontal="justify" vertical="top" wrapText="1"/>
    </xf>
    <xf numFmtId="0" fontId="5" fillId="0" borderId="0" xfId="0" applyFont="1" applyFill="1" applyAlignment="1">
      <alignment horizontal="justify" vertical="justify" wrapText="1"/>
    </xf>
    <xf numFmtId="0" fontId="5" fillId="0" borderId="0" xfId="0" applyFont="1" applyFill="1" applyAlignment="1">
      <alignment horizontal="justify" wrapText="1"/>
    </xf>
    <xf numFmtId="0" fontId="5" fillId="0" borderId="0" xfId="0" applyFont="1" applyFill="1" applyAlignment="1"/>
    <xf numFmtId="0" fontId="0" fillId="0" borderId="0" xfId="0" applyFill="1" applyBorder="1" applyAlignment="1">
      <alignment horizontal="left" vertical="top"/>
    </xf>
    <xf numFmtId="0" fontId="16" fillId="0" borderId="61" xfId="0" applyFont="1" applyFill="1" applyBorder="1" applyAlignment="1">
      <alignment horizontal="left" wrapText="1"/>
    </xf>
    <xf numFmtId="0" fontId="16" fillId="0" borderId="1" xfId="0" applyFont="1" applyFill="1" applyBorder="1" applyAlignment="1">
      <alignment horizontal="left" wrapText="1"/>
    </xf>
    <xf numFmtId="0" fontId="16" fillId="0" borderId="60" xfId="0" applyFont="1" applyFill="1" applyBorder="1" applyAlignment="1">
      <alignment horizontal="left" wrapText="1"/>
    </xf>
    <xf numFmtId="0" fontId="16" fillId="0" borderId="33" xfId="0" applyFont="1" applyFill="1" applyBorder="1" applyAlignment="1">
      <alignment horizontal="left"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4" fillId="0" borderId="2" xfId="0" applyNumberFormat="1" applyFont="1" applyFill="1" applyBorder="1" applyAlignment="1">
      <alignment horizontal="left" wrapText="1"/>
    </xf>
    <xf numFmtId="0" fontId="30" fillId="0" borderId="4" xfId="0" applyFont="1" applyFill="1" applyBorder="1" applyAlignment="1">
      <alignment horizontal="left" wrapText="1"/>
    </xf>
    <xf numFmtId="0" fontId="30" fillId="0" borderId="3" xfId="0" applyFont="1" applyFill="1" applyBorder="1" applyAlignment="1">
      <alignment horizontal="left" wrapText="1"/>
    </xf>
    <xf numFmtId="164" fontId="1" fillId="0" borderId="5" xfId="2" applyFont="1" applyFill="1" applyBorder="1" applyAlignment="1">
      <alignment horizontal="right" wrapText="1"/>
    </xf>
    <xf numFmtId="164" fontId="5" fillId="0" borderId="7" xfId="2" applyFont="1" applyFill="1" applyBorder="1" applyAlignment="1">
      <alignment horizontal="left" vertical="top" wrapText="1"/>
    </xf>
    <xf numFmtId="0" fontId="0" fillId="0" borderId="0" xfId="0" applyFill="1" applyBorder="1" applyAlignment="1">
      <alignment horizontal="left" vertical="top" wrapText="1"/>
    </xf>
    <xf numFmtId="0" fontId="1" fillId="0" borderId="0" xfId="0" applyFont="1" applyAlignment="1">
      <alignment horizontal="left" vertical="justify" wrapText="1"/>
    </xf>
    <xf numFmtId="0" fontId="14" fillId="0" borderId="0" xfId="0" applyFont="1" applyFill="1" applyAlignment="1">
      <alignment horizontal="left" vertical="justify"/>
    </xf>
    <xf numFmtId="0" fontId="1" fillId="0" borderId="0" xfId="0" applyFont="1" applyFill="1" applyBorder="1" applyAlignment="1">
      <alignment horizontal="justify" vertical="justify"/>
    </xf>
    <xf numFmtId="0" fontId="0" fillId="0" borderId="0" xfId="0" applyFill="1" applyBorder="1" applyAlignment="1">
      <alignment horizontal="justify" vertical="justify"/>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52" fillId="0" borderId="43" xfId="0" applyFont="1" applyBorder="1" applyAlignment="1">
      <alignment horizontal="center" wrapText="1"/>
    </xf>
    <xf numFmtId="0" fontId="5" fillId="0" borderId="0" xfId="0" applyFont="1" applyFill="1" applyBorder="1" applyAlignment="1">
      <alignment horizontal="left" vertical="justify"/>
    </xf>
    <xf numFmtId="166" fontId="1" fillId="0" borderId="0" xfId="0" applyNumberFormat="1" applyFont="1" applyFill="1" applyBorder="1" applyAlignment="1">
      <alignment horizontal="right" wrapText="1"/>
    </xf>
    <xf numFmtId="166" fontId="5" fillId="0" borderId="0" xfId="0" applyNumberFormat="1" applyFont="1" applyFill="1" applyBorder="1" applyAlignment="1">
      <alignment horizontal="left" vertical="top" wrapText="1"/>
    </xf>
    <xf numFmtId="164" fontId="5" fillId="0" borderId="29" xfId="2" applyFont="1" applyFill="1" applyBorder="1" applyAlignment="1">
      <alignment wrapText="1"/>
    </xf>
    <xf numFmtId="164" fontId="0" fillId="0" borderId="31" xfId="2" applyFont="1" applyFill="1" applyBorder="1" applyAlignment="1">
      <alignment horizontal="left" vertical="top" wrapText="1"/>
    </xf>
    <xf numFmtId="164" fontId="5" fillId="0" borderId="8" xfId="2" applyFont="1" applyFill="1" applyBorder="1" applyAlignment="1">
      <alignment wrapText="1"/>
    </xf>
    <xf numFmtId="164" fontId="0" fillId="0" borderId="10" xfId="2" applyFont="1" applyFill="1" applyBorder="1" applyAlignment="1">
      <alignment horizontal="left" vertical="top" wrapText="1"/>
    </xf>
    <xf numFmtId="49" fontId="16" fillId="0" borderId="61" xfId="0" applyNumberFormat="1" applyFont="1" applyFill="1" applyBorder="1" applyAlignment="1">
      <alignment horizontal="left"/>
    </xf>
    <xf numFmtId="49" fontId="16" fillId="0" borderId="1" xfId="0" applyNumberFormat="1" applyFont="1" applyFill="1" applyBorder="1" applyAlignment="1">
      <alignment horizontal="left"/>
    </xf>
    <xf numFmtId="164" fontId="5" fillId="0" borderId="2" xfId="2" applyFont="1" applyFill="1" applyBorder="1" applyAlignment="1">
      <alignment wrapText="1"/>
    </xf>
    <xf numFmtId="164" fontId="0" fillId="0" borderId="3" xfId="2" applyFont="1" applyFill="1" applyBorder="1" applyAlignment="1">
      <alignment horizontal="left" vertical="top" wrapText="1"/>
    </xf>
    <xf numFmtId="0" fontId="1" fillId="0" borderId="0" xfId="0" applyFont="1" applyFill="1" applyAlignment="1">
      <alignment horizontal="justify" vertical="top" wrapText="1"/>
    </xf>
    <xf numFmtId="0" fontId="5" fillId="0" borderId="0" xfId="0" applyFont="1" applyFill="1" applyAlignment="1">
      <alignment vertical="top"/>
    </xf>
    <xf numFmtId="0" fontId="5" fillId="0" borderId="0" xfId="0" applyFont="1" applyFill="1" applyBorder="1" applyAlignment="1">
      <alignment horizontal="justify" vertical="justify" wrapText="1"/>
    </xf>
    <xf numFmtId="0" fontId="10" fillId="0" borderId="0" xfId="0" applyFont="1" applyFill="1" applyBorder="1" applyAlignment="1">
      <alignment horizontal="justify" vertical="center" wrapText="1"/>
    </xf>
    <xf numFmtId="0" fontId="0" fillId="0" borderId="0" xfId="0" applyFill="1" applyBorder="1" applyAlignment="1">
      <alignment horizontal="justify" vertical="center" wrapText="1"/>
    </xf>
    <xf numFmtId="0" fontId="31" fillId="0" borderId="0" xfId="0" applyFont="1" applyFill="1" applyAlignment="1">
      <alignment horizontal="justify"/>
    </xf>
    <xf numFmtId="0" fontId="31" fillId="0" borderId="0" xfId="0" applyFont="1" applyFill="1" applyBorder="1" applyAlignment="1">
      <alignment horizontal="justify" vertical="top"/>
    </xf>
    <xf numFmtId="0" fontId="1" fillId="0" borderId="0" xfId="0" applyFont="1" applyFill="1" applyAlignment="1">
      <alignment horizontal="left" vertical="center" wrapText="1"/>
    </xf>
    <xf numFmtId="166" fontId="16" fillId="0" borderId="5" xfId="0" applyNumberFormat="1" applyFont="1" applyFill="1" applyBorder="1" applyAlignment="1"/>
    <xf numFmtId="166" fontId="38" fillId="0" borderId="50" xfId="0" applyNumberFormat="1" applyFont="1" applyFill="1" applyBorder="1" applyAlignment="1">
      <alignment horizontal="left" vertical="top"/>
    </xf>
    <xf numFmtId="0" fontId="0" fillId="0" borderId="0" xfId="0" applyFill="1" applyBorder="1" applyAlignment="1">
      <alignment horizontal="left" vertical="center"/>
    </xf>
    <xf numFmtId="0" fontId="1" fillId="0" borderId="0" xfId="0" applyFont="1" applyFill="1" applyAlignment="1">
      <alignment horizontal="justify" wrapText="1"/>
    </xf>
    <xf numFmtId="0" fontId="31" fillId="0" borderId="0" xfId="0" applyFont="1" applyFill="1" applyBorder="1" applyAlignment="1">
      <alignment horizontal="left"/>
    </xf>
    <xf numFmtId="0" fontId="52" fillId="0" borderId="33" xfId="0" applyFont="1" applyBorder="1" applyAlignment="1">
      <alignment horizontal="center" wrapText="1"/>
    </xf>
    <xf numFmtId="0" fontId="52" fillId="0" borderId="63" xfId="0" applyFont="1" applyBorder="1" applyAlignment="1">
      <alignment horizontal="center" wrapText="1"/>
    </xf>
    <xf numFmtId="164" fontId="5" fillId="0" borderId="64" xfId="2" applyFont="1" applyFill="1" applyBorder="1" applyAlignment="1">
      <alignment horizontal="center"/>
    </xf>
    <xf numFmtId="0" fontId="37" fillId="0" borderId="34" xfId="0" applyFont="1" applyFill="1" applyBorder="1" applyAlignment="1">
      <alignment horizontal="center" vertical="center" wrapText="1"/>
    </xf>
    <xf numFmtId="0" fontId="37" fillId="0" borderId="47" xfId="0" applyFont="1" applyFill="1" applyBorder="1" applyAlignment="1">
      <alignment horizontal="center" vertical="center" wrapText="1"/>
    </xf>
    <xf numFmtId="0" fontId="37" fillId="0" borderId="35" xfId="0" applyFont="1" applyFill="1" applyBorder="1" applyAlignment="1">
      <alignment horizontal="center" vertical="center" wrapText="1"/>
    </xf>
    <xf numFmtId="0" fontId="14" fillId="0" borderId="2" xfId="0" applyFont="1" applyFill="1" applyBorder="1" applyAlignment="1"/>
    <xf numFmtId="0" fontId="14" fillId="0" borderId="4" xfId="0" applyFont="1" applyFill="1" applyBorder="1" applyAlignment="1"/>
    <xf numFmtId="0" fontId="14" fillId="0" borderId="3" xfId="0" applyFont="1" applyFill="1" applyBorder="1" applyAlignment="1"/>
    <xf numFmtId="0" fontId="16" fillId="0" borderId="0" xfId="0" applyFont="1" applyFill="1" applyBorder="1" applyAlignment="1">
      <alignment horizontal="justify" vertical="justify"/>
    </xf>
    <xf numFmtId="164" fontId="2" fillId="0" borderId="2" xfId="2" applyFont="1" applyFill="1" applyBorder="1" applyAlignment="1">
      <alignment horizontal="right" wrapText="1"/>
    </xf>
    <xf numFmtId="164" fontId="36" fillId="0" borderId="3" xfId="2" applyFont="1" applyFill="1" applyBorder="1" applyAlignment="1">
      <alignment horizontal="left" vertical="top" wrapText="1"/>
    </xf>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166" fontId="2" fillId="0" borderId="34" xfId="0" applyNumberFormat="1" applyFont="1" applyFill="1" applyBorder="1" applyAlignment="1"/>
    <xf numFmtId="166" fontId="35" fillId="0" borderId="35" xfId="0" applyNumberFormat="1" applyFont="1" applyFill="1" applyBorder="1" applyAlignment="1">
      <alignment horizontal="left" vertical="top"/>
    </xf>
    <xf numFmtId="0" fontId="16" fillId="6" borderId="2"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31" fillId="0" borderId="0" xfId="0" applyFont="1" applyFill="1" applyAlignment="1">
      <alignment vertical="center" wrapText="1"/>
    </xf>
    <xf numFmtId="0" fontId="0" fillId="0" borderId="0" xfId="0" applyFill="1" applyBorder="1" applyAlignment="1">
      <alignment horizontal="left" vertical="center" wrapText="1"/>
    </xf>
    <xf numFmtId="0" fontId="1" fillId="0" borderId="0" xfId="0" applyFont="1" applyFill="1" applyBorder="1" applyAlignment="1">
      <alignment horizontal="center" vertical="justify"/>
    </xf>
    <xf numFmtId="0" fontId="0" fillId="0" borderId="0" xfId="0" applyFill="1" applyBorder="1" applyAlignment="1">
      <alignment horizontal="center" vertical="justify"/>
    </xf>
    <xf numFmtId="0" fontId="5" fillId="0" borderId="0" xfId="0" applyFont="1" applyFill="1" applyBorder="1" applyAlignment="1">
      <alignment horizontal="justify" vertical="top" wrapText="1"/>
    </xf>
    <xf numFmtId="0" fontId="31" fillId="0" borderId="0" xfId="0" applyFont="1" applyFill="1" applyBorder="1" applyAlignment="1">
      <alignment horizontal="justify" vertical="top" wrapText="1"/>
    </xf>
    <xf numFmtId="0" fontId="5" fillId="0" borderId="0" xfId="0" applyFont="1" applyFill="1" applyBorder="1" applyAlignment="1">
      <alignment horizontal="justify" vertical="center" wrapText="1"/>
    </xf>
    <xf numFmtId="0" fontId="31" fillId="0" borderId="0" xfId="0" applyFont="1" applyFill="1" applyBorder="1" applyAlignment="1">
      <alignment horizontal="justify" vertical="center"/>
    </xf>
    <xf numFmtId="49" fontId="16" fillId="0" borderId="61" xfId="0" applyNumberFormat="1" applyFont="1" applyFill="1" applyBorder="1" applyAlignment="1">
      <alignment horizontal="left" wrapText="1"/>
    </xf>
    <xf numFmtId="49" fontId="16" fillId="0" borderId="1" xfId="0" applyNumberFormat="1" applyFont="1" applyFill="1" applyBorder="1" applyAlignment="1">
      <alignment horizontal="left" wrapText="1"/>
    </xf>
    <xf numFmtId="0" fontId="31" fillId="0" borderId="0" xfId="0" applyFont="1" applyFill="1" applyAlignment="1">
      <alignment vertical="top"/>
    </xf>
    <xf numFmtId="0" fontId="45" fillId="0" borderId="34" xfId="0" applyFont="1" applyFill="1" applyBorder="1" applyAlignment="1">
      <alignment horizontal="center"/>
    </xf>
    <xf numFmtId="0" fontId="45" fillId="0" borderId="47" xfId="0" applyFont="1" applyFill="1" applyBorder="1" applyAlignment="1">
      <alignment horizontal="center"/>
    </xf>
    <xf numFmtId="0" fontId="45" fillId="0" borderId="35" xfId="0" applyFont="1" applyFill="1" applyBorder="1" applyAlignment="1">
      <alignment horizontal="center"/>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5" fillId="0" borderId="6" xfId="0" applyNumberFormat="1" applyFont="1" applyFill="1" applyBorder="1" applyAlignment="1">
      <alignment wrapText="1"/>
    </xf>
    <xf numFmtId="165" fontId="14" fillId="0" borderId="1" xfId="0" applyNumberFormat="1" applyFont="1" applyFill="1" applyBorder="1" applyAlignment="1"/>
    <xf numFmtId="4" fontId="14" fillId="0" borderId="1" xfId="0" applyNumberFormat="1" applyFont="1" applyFill="1" applyBorder="1" applyAlignment="1"/>
    <xf numFmtId="0" fontId="0" fillId="0" borderId="1" xfId="0" applyFill="1" applyBorder="1" applyAlignment="1">
      <alignment horizontal="center" wrapText="1"/>
    </xf>
    <xf numFmtId="164" fontId="5" fillId="0" borderId="1" xfId="2" applyFont="1" applyFill="1" applyBorder="1" applyAlignment="1">
      <alignment horizontal="right" wrapText="1"/>
    </xf>
    <xf numFmtId="164" fontId="0" fillId="0" borderId="1" xfId="2" applyFont="1" applyFill="1" applyBorder="1" applyAlignment="1">
      <alignment horizontal="right" wrapText="1"/>
    </xf>
    <xf numFmtId="0" fontId="15" fillId="0" borderId="1" xfId="0" applyNumberFormat="1" applyFont="1" applyFill="1" applyBorder="1" applyAlignment="1">
      <alignment horizontal="right"/>
    </xf>
    <xf numFmtId="0" fontId="0" fillId="0" borderId="1" xfId="0" applyFill="1" applyBorder="1" applyAlignment="1">
      <alignment horizontal="left" wrapText="1"/>
    </xf>
    <xf numFmtId="0" fontId="15" fillId="6" borderId="2" xfId="0" applyFont="1" applyFill="1" applyBorder="1" applyAlignment="1">
      <alignment horizontal="center"/>
    </xf>
    <xf numFmtId="0" fontId="15" fillId="6" borderId="4" xfId="0" applyFont="1" applyFill="1" applyBorder="1" applyAlignment="1">
      <alignment horizontal="center"/>
    </xf>
    <xf numFmtId="0" fontId="15" fillId="0" borderId="1" xfId="0" applyFont="1" applyFill="1" applyBorder="1" applyAlignment="1">
      <alignment horizontal="center"/>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4" fillId="0" borderId="0" xfId="0" applyFont="1" applyFill="1" applyAlignment="1">
      <alignment horizontal="justify" vertical="center" wrapText="1"/>
    </xf>
    <xf numFmtId="49" fontId="14" fillId="0" borderId="2" xfId="0" applyNumberFormat="1" applyFont="1" applyFill="1" applyBorder="1" applyAlignment="1">
      <alignment horizontal="center" wrapText="1"/>
    </xf>
    <xf numFmtId="0" fontId="30" fillId="0" borderId="4" xfId="0" applyFont="1" applyFill="1" applyBorder="1" applyAlignment="1">
      <alignment horizontal="center" wrapText="1"/>
    </xf>
    <xf numFmtId="0" fontId="30" fillId="0" borderId="3" xfId="0" applyFont="1" applyFill="1" applyBorder="1" applyAlignment="1">
      <alignment horizont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4" fontId="5" fillId="0" borderId="0" xfId="0" applyNumberFormat="1" applyFont="1" applyFill="1" applyAlignment="1">
      <alignment wrapText="1"/>
    </xf>
    <xf numFmtId="4" fontId="0" fillId="0" borderId="0" xfId="0" applyNumberFormat="1" applyFill="1" applyBorder="1" applyAlignment="1">
      <alignment wrapText="1"/>
    </xf>
    <xf numFmtId="0" fontId="41" fillId="0" borderId="1" xfId="0" applyFont="1" applyFill="1" applyBorder="1" applyAlignment="1">
      <alignment horizontal="center" vertical="center" wrapText="1"/>
    </xf>
    <xf numFmtId="0" fontId="5" fillId="0" borderId="0" xfId="0" applyFont="1" applyFill="1" applyBorder="1" applyAlignment="1">
      <alignment horizontal="left"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Fill="1" applyAlignment="1">
      <alignment horizontal="justify" vertical="justify" wrapText="1"/>
    </xf>
    <xf numFmtId="0" fontId="0" fillId="0" borderId="1" xfId="0" applyFill="1" applyBorder="1" applyAlignment="1">
      <alignment horizontal="center" vertical="center" wrapText="1"/>
    </xf>
    <xf numFmtId="44" fontId="5" fillId="0" borderId="0" xfId="0" applyNumberFormat="1" applyFont="1" applyFill="1" applyAlignment="1">
      <alignment wrapText="1"/>
    </xf>
    <xf numFmtId="0" fontId="15" fillId="6" borderId="1" xfId="0" applyNumberFormat="1" applyFont="1" applyFill="1" applyBorder="1" applyAlignment="1">
      <alignment horizontal="right" wrapText="1"/>
    </xf>
    <xf numFmtId="49" fontId="15" fillId="6" borderId="2" xfId="0" applyNumberFormat="1" applyFont="1" applyFill="1" applyBorder="1" applyAlignment="1">
      <alignment horizontal="center"/>
    </xf>
    <xf numFmtId="49" fontId="15" fillId="6" borderId="4" xfId="0" applyNumberFormat="1" applyFont="1" applyFill="1" applyBorder="1" applyAlignment="1">
      <alignment horizontal="center"/>
    </xf>
    <xf numFmtId="0" fontId="14" fillId="0" borderId="0" xfId="0" applyFont="1" applyFill="1" applyAlignment="1">
      <alignment horizontal="justify" wrapText="1"/>
    </xf>
    <xf numFmtId="0" fontId="2" fillId="0" borderId="1" xfId="0" applyFont="1" applyFill="1" applyBorder="1" applyAlignment="1">
      <alignment horizontal="center"/>
    </xf>
    <xf numFmtId="0" fontId="14" fillId="6" borderId="1" xfId="0" applyNumberFormat="1" applyFont="1" applyFill="1" applyBorder="1" applyAlignment="1"/>
    <xf numFmtId="164" fontId="14" fillId="0" borderId="2" xfId="2" applyFont="1" applyFill="1" applyBorder="1" applyAlignment="1">
      <alignment horizontal="right"/>
    </xf>
    <xf numFmtId="164" fontId="14" fillId="0" borderId="4" xfId="2" applyFont="1" applyFill="1" applyBorder="1" applyAlignment="1">
      <alignment horizontal="right"/>
    </xf>
    <xf numFmtId="164" fontId="14" fillId="0" borderId="3" xfId="2" applyFont="1" applyFill="1" applyBorder="1" applyAlignment="1">
      <alignment horizontal="right"/>
    </xf>
    <xf numFmtId="49" fontId="14" fillId="0" borderId="8" xfId="0" applyNumberFormat="1" applyFont="1" applyFill="1" applyBorder="1" applyAlignment="1">
      <alignment wrapText="1"/>
    </xf>
    <xf numFmtId="49" fontId="14" fillId="0" borderId="9" xfId="0" applyNumberFormat="1" applyFont="1" applyFill="1" applyBorder="1" applyAlignment="1">
      <alignment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42" fillId="0" borderId="2" xfId="0" applyNumberFormat="1" applyFont="1" applyFill="1" applyBorder="1" applyAlignment="1">
      <alignment horizontal="left"/>
    </xf>
    <xf numFmtId="0" fontId="42" fillId="0" borderId="4" xfId="0" applyNumberFormat="1" applyFont="1" applyFill="1" applyBorder="1" applyAlignment="1">
      <alignment horizontal="left"/>
    </xf>
    <xf numFmtId="0" fontId="42" fillId="0" borderId="3" xfId="0" applyNumberFormat="1" applyFont="1" applyFill="1" applyBorder="1" applyAlignment="1">
      <alignment horizontal="left"/>
    </xf>
    <xf numFmtId="0" fontId="15" fillId="0" borderId="5" xfId="0" applyFont="1" applyFill="1" applyBorder="1" applyAlignment="1">
      <alignment wrapText="1"/>
    </xf>
    <xf numFmtId="0" fontId="15" fillId="0" borderId="6" xfId="0" applyFont="1" applyFill="1" applyBorder="1" applyAlignment="1">
      <alignment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9" fontId="15" fillId="0" borderId="1" xfId="0" applyNumberFormat="1" applyFont="1" applyFill="1" applyBorder="1" applyAlignment="1">
      <alignment horizontal="center"/>
    </xf>
    <xf numFmtId="0" fontId="14" fillId="0" borderId="0" xfId="0" applyFont="1" applyFill="1" applyAlignment="1">
      <alignment wrapText="1"/>
    </xf>
    <xf numFmtId="0" fontId="58" fillId="0" borderId="0" xfId="0" applyFont="1" applyFill="1" applyBorder="1" applyAlignment="1">
      <alignment vertical="top" wrapText="1"/>
    </xf>
    <xf numFmtId="0" fontId="15" fillId="0" borderId="1" xfId="0" applyFont="1" applyFill="1" applyBorder="1" applyAlignment="1"/>
    <xf numFmtId="0" fontId="5" fillId="0" borderId="0" xfId="0" applyFont="1" applyFill="1" applyAlignment="1">
      <alignment horizontal="justify"/>
    </xf>
    <xf numFmtId="0" fontId="5" fillId="0" borderId="0" xfId="0" applyFont="1" applyFill="1" applyBorder="1" applyAlignment="1">
      <alignment horizontal="left"/>
    </xf>
    <xf numFmtId="0" fontId="5" fillId="0" borderId="0" xfId="0" applyFont="1" applyFill="1" applyAlignment="1">
      <alignment horizontal="justify" vertical="center" wrapText="1"/>
    </xf>
    <xf numFmtId="0" fontId="5" fillId="0" borderId="0" xfId="0" applyFont="1" applyFill="1" applyAlignment="1">
      <alignment vertical="center" wrapText="1"/>
    </xf>
    <xf numFmtId="0" fontId="5" fillId="0" borderId="0" xfId="0" applyFont="1" applyFill="1" applyBorder="1" applyAlignment="1">
      <alignment horizontal="left" vertical="center" wrapText="1"/>
    </xf>
    <xf numFmtId="0" fontId="14" fillId="0" borderId="33" xfId="0" applyNumberFormat="1" applyFont="1" applyFill="1" applyBorder="1" applyAlignment="1"/>
    <xf numFmtId="0" fontId="20" fillId="0" borderId="0" xfId="0" applyFont="1" applyFill="1" applyBorder="1" applyAlignment="1">
      <alignment horizontal="center"/>
    </xf>
    <xf numFmtId="0" fontId="15" fillId="0" borderId="30" xfId="0" applyFont="1" applyFill="1" applyBorder="1" applyAlignment="1"/>
    <xf numFmtId="49" fontId="1" fillId="0" borderId="0" xfId="0" applyNumberFormat="1" applyFont="1" applyFill="1" applyBorder="1" applyAlignment="1">
      <alignment horizontal="left" vertical="top" wrapText="1"/>
    </xf>
    <xf numFmtId="4" fontId="15" fillId="0" borderId="1" xfId="2" applyNumberFormat="1" applyFont="1" applyFill="1" applyBorder="1" applyAlignment="1"/>
    <xf numFmtId="9" fontId="14" fillId="0" borderId="1" xfId="0" applyNumberFormat="1" applyFont="1" applyFill="1" applyBorder="1" applyAlignment="1"/>
    <xf numFmtId="49" fontId="14" fillId="0" borderId="2" xfId="0" applyNumberFormat="1" applyFont="1" applyFill="1" applyBorder="1" applyAlignment="1">
      <alignment wrapText="1"/>
    </xf>
    <xf numFmtId="49" fontId="14" fillId="0" borderId="4" xfId="0" applyNumberFormat="1" applyFont="1" applyFill="1" applyBorder="1" applyAlignment="1">
      <alignment wrapText="1"/>
    </xf>
    <xf numFmtId="0" fontId="0" fillId="0" borderId="4" xfId="0" applyFill="1" applyBorder="1" applyAlignment="1">
      <alignment horizontal="left" vertical="top" wrapText="1"/>
    </xf>
    <xf numFmtId="49" fontId="15" fillId="6" borderId="2" xfId="0" applyNumberFormat="1" applyFont="1" applyFill="1" applyBorder="1" applyAlignment="1">
      <alignment horizontal="right"/>
    </xf>
    <xf numFmtId="49" fontId="15" fillId="6" borderId="4" xfId="0" applyNumberFormat="1" applyFont="1" applyFill="1" applyBorder="1" applyAlignment="1">
      <alignment horizontal="right"/>
    </xf>
    <xf numFmtId="3" fontId="1" fillId="0" borderId="0" xfId="0" applyNumberFormat="1" applyFont="1" applyFill="1" applyBorder="1" applyAlignment="1">
      <alignment horizontal="right" wrapText="1"/>
    </xf>
    <xf numFmtId="3" fontId="5" fillId="0" borderId="0" xfId="0" applyNumberFormat="1" applyFont="1" applyFill="1" applyBorder="1" applyAlignment="1">
      <alignment horizontal="left" vertical="top" wrapText="1"/>
    </xf>
    <xf numFmtId="166" fontId="16" fillId="0" borderId="51" xfId="0" applyNumberFormat="1" applyFont="1" applyFill="1" applyBorder="1" applyAlignment="1"/>
    <xf numFmtId="166" fontId="38" fillId="0" borderId="45" xfId="0" applyNumberFormat="1" applyFont="1" applyFill="1" applyBorder="1" applyAlignment="1">
      <alignment horizontal="left" vertical="top"/>
    </xf>
    <xf numFmtId="164" fontId="12" fillId="0" borderId="2" xfId="2" applyFont="1" applyFill="1" applyBorder="1" applyAlignment="1">
      <alignment horizontal="right"/>
    </xf>
    <xf numFmtId="164" fontId="40" fillId="0" borderId="56" xfId="2" applyFont="1" applyFill="1" applyBorder="1" applyAlignment="1">
      <alignment horizontal="right"/>
    </xf>
    <xf numFmtId="164" fontId="9" fillId="0" borderId="29" xfId="2" applyFont="1" applyFill="1" applyBorder="1" applyAlignment="1">
      <alignment horizontal="right"/>
    </xf>
    <xf numFmtId="164" fontId="38" fillId="0" borderId="44" xfId="2" applyFont="1" applyFill="1" applyBorder="1" applyAlignment="1">
      <alignment horizontal="right"/>
    </xf>
    <xf numFmtId="164" fontId="5" fillId="0" borderId="29" xfId="2" applyFont="1" applyFill="1" applyBorder="1" applyAlignment="1">
      <alignment horizontal="right" vertical="top"/>
    </xf>
    <xf numFmtId="164" fontId="0" fillId="0" borderId="44" xfId="2" applyFont="1" applyFill="1" applyBorder="1" applyAlignment="1">
      <alignment horizontal="right" vertical="top"/>
    </xf>
    <xf numFmtId="164" fontId="5" fillId="0" borderId="8" xfId="2" applyFont="1" applyFill="1" applyBorder="1" applyAlignment="1">
      <alignment horizontal="right" vertical="top"/>
    </xf>
    <xf numFmtId="164" fontId="0" fillId="0" borderId="49" xfId="2" applyFont="1" applyFill="1" applyBorder="1" applyAlignment="1">
      <alignment horizontal="right" vertical="top"/>
    </xf>
    <xf numFmtId="44" fontId="7" fillId="0" borderId="47" xfId="0" applyNumberFormat="1" applyFont="1" applyFill="1" applyBorder="1" applyAlignment="1">
      <alignment horizontal="left" vertical="top"/>
    </xf>
    <xf numFmtId="0" fontId="41" fillId="0" borderId="35" xfId="0" applyFont="1" applyFill="1" applyBorder="1" applyAlignment="1">
      <alignment horizontal="left" vertical="top"/>
    </xf>
    <xf numFmtId="0" fontId="37" fillId="0" borderId="46" xfId="0" applyFont="1" applyFill="1" applyBorder="1" applyAlignment="1">
      <alignment horizontal="center" vertical="center" wrapText="1"/>
    </xf>
    <xf numFmtId="0" fontId="0" fillId="0" borderId="4" xfId="0" applyFill="1" applyBorder="1" applyAlignment="1">
      <alignment horizontal="left" vertical="top"/>
    </xf>
    <xf numFmtId="0" fontId="0" fillId="0" borderId="3" xfId="0" applyFill="1" applyBorder="1" applyAlignment="1">
      <alignment horizontal="left" vertical="top"/>
    </xf>
    <xf numFmtId="0" fontId="7" fillId="0" borderId="47" xfId="0" applyFont="1" applyFill="1" applyBorder="1" applyAlignment="1">
      <alignment horizontal="center" vertical="top"/>
    </xf>
    <xf numFmtId="0" fontId="41" fillId="0" borderId="35" xfId="0" applyFont="1" applyFill="1" applyBorder="1" applyAlignment="1">
      <alignment horizontal="center" vertical="top"/>
    </xf>
    <xf numFmtId="166" fontId="16" fillId="0" borderId="38" xfId="0" applyNumberFormat="1" applyFont="1" applyFill="1" applyBorder="1" applyAlignment="1"/>
    <xf numFmtId="166" fontId="16" fillId="0" borderId="44" xfId="0" applyNumberFormat="1" applyFont="1" applyFill="1" applyBorder="1" applyAlignment="1"/>
    <xf numFmtId="166" fontId="7" fillId="0" borderId="8" xfId="0" applyNumberFormat="1" applyFont="1" applyFill="1" applyBorder="1" applyAlignment="1">
      <alignment horizontal="center" vertical="center" wrapText="1"/>
    </xf>
    <xf numFmtId="166" fontId="35" fillId="0" borderId="10" xfId="0" applyNumberFormat="1"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4" fillId="0" borderId="0" xfId="0" applyFont="1" applyFill="1" applyAlignment="1">
      <alignment horizontal="justify" vertical="top"/>
    </xf>
    <xf numFmtId="0" fontId="38" fillId="0" borderId="41" xfId="0" applyFont="1" applyFill="1" applyBorder="1" applyAlignment="1"/>
    <xf numFmtId="0" fontId="0" fillId="0" borderId="42" xfId="0" applyFill="1" applyBorder="1" applyAlignment="1"/>
    <xf numFmtId="0" fontId="38" fillId="0" borderId="47" xfId="0" applyFont="1" applyFill="1" applyBorder="1" applyAlignment="1">
      <alignment horizontal="center" vertical="center" wrapText="1"/>
    </xf>
    <xf numFmtId="0" fontId="0" fillId="0" borderId="47" xfId="0" applyFill="1" applyBorder="1" applyAlignment="1">
      <alignment horizontal="left" vertical="top"/>
    </xf>
    <xf numFmtId="0" fontId="0" fillId="0" borderId="35" xfId="0" applyFill="1" applyBorder="1" applyAlignment="1">
      <alignment horizontal="left" vertical="top"/>
    </xf>
    <xf numFmtId="0" fontId="16" fillId="0" borderId="57" xfId="0" applyFont="1" applyFill="1" applyBorder="1" applyAlignment="1"/>
    <xf numFmtId="0" fontId="30" fillId="0" borderId="58" xfId="0" applyFont="1" applyFill="1" applyBorder="1" applyAlignment="1">
      <alignment horizontal="left"/>
    </xf>
    <xf numFmtId="0" fontId="0" fillId="0" borderId="58" xfId="0" applyFill="1" applyBorder="1" applyAlignment="1">
      <alignment horizontal="left" vertical="top"/>
    </xf>
    <xf numFmtId="0" fontId="16" fillId="0" borderId="38" xfId="0" applyFont="1" applyFill="1" applyBorder="1" applyAlignment="1"/>
    <xf numFmtId="0" fontId="30" fillId="0" borderId="0" xfId="0" applyFont="1" applyFill="1" applyBorder="1" applyAlignment="1"/>
    <xf numFmtId="49" fontId="3" fillId="0" borderId="0" xfId="0" applyNumberFormat="1" applyFont="1" applyFill="1" applyBorder="1" applyAlignment="1">
      <alignment horizontal="justify" vertical="center"/>
    </xf>
    <xf numFmtId="164" fontId="7" fillId="0" borderId="54" xfId="2" applyFont="1" applyFill="1" applyBorder="1" applyAlignment="1">
      <alignment horizontal="right" vertical="top"/>
    </xf>
    <xf numFmtId="164" fontId="41" fillId="0" borderId="55" xfId="2" applyFont="1" applyFill="1" applyBorder="1" applyAlignment="1">
      <alignment horizontal="right" vertical="top"/>
    </xf>
    <xf numFmtId="164" fontId="38" fillId="0" borderId="0" xfId="2" applyFont="1" applyFill="1" applyBorder="1" applyAlignment="1">
      <alignment horizontal="right"/>
    </xf>
    <xf numFmtId="164" fontId="5" fillId="0" borderId="48" xfId="2" applyFont="1" applyFill="1" applyBorder="1" applyAlignment="1">
      <alignment horizontal="right" vertical="top"/>
    </xf>
    <xf numFmtId="164" fontId="0" fillId="0" borderId="37" xfId="2" applyFont="1" applyFill="1" applyBorder="1" applyAlignment="1">
      <alignment horizontal="right" vertical="top"/>
    </xf>
    <xf numFmtId="164" fontId="40" fillId="0" borderId="4" xfId="2" applyFont="1" applyFill="1" applyBorder="1" applyAlignment="1">
      <alignment horizontal="right"/>
    </xf>
    <xf numFmtId="166" fontId="33" fillId="0" borderId="34" xfId="0" applyNumberFormat="1" applyFont="1" applyFill="1" applyBorder="1" applyAlignment="1"/>
    <xf numFmtId="166" fontId="41" fillId="0" borderId="35" xfId="0" applyNumberFormat="1" applyFont="1" applyFill="1" applyBorder="1" applyAlignment="1">
      <alignment horizontal="left" vertical="top"/>
    </xf>
    <xf numFmtId="164" fontId="7" fillId="0" borderId="2" xfId="2" applyFont="1" applyFill="1" applyBorder="1" applyAlignment="1">
      <alignment horizontal="right" vertical="top"/>
    </xf>
    <xf numFmtId="164" fontId="41" fillId="0" borderId="56" xfId="2" applyFont="1" applyFill="1" applyBorder="1" applyAlignment="1">
      <alignment horizontal="right" vertical="top"/>
    </xf>
    <xf numFmtId="0" fontId="14" fillId="0" borderId="0" xfId="0" applyFont="1" applyFill="1" applyAlignment="1">
      <alignment horizontal="left" vertical="center" wrapText="1"/>
    </xf>
    <xf numFmtId="166" fontId="47" fillId="0" borderId="47" xfId="0" applyNumberFormat="1" applyFont="1" applyFill="1" applyBorder="1" applyAlignment="1"/>
    <xf numFmtId="166" fontId="48" fillId="0" borderId="35" xfId="0" applyNumberFormat="1" applyFont="1" applyFill="1" applyBorder="1" applyAlignment="1">
      <alignment horizontal="left" vertical="top"/>
    </xf>
    <xf numFmtId="164" fontId="0" fillId="0" borderId="0" xfId="2" applyFont="1" applyFill="1" applyBorder="1" applyAlignment="1">
      <alignment horizontal="right" vertical="top"/>
    </xf>
    <xf numFmtId="0" fontId="33" fillId="0" borderId="34" xfId="0" applyFont="1" applyFill="1" applyBorder="1" applyAlignment="1">
      <alignment horizontal="center"/>
    </xf>
    <xf numFmtId="0" fontId="33" fillId="0" borderId="47" xfId="0" applyFont="1" applyFill="1" applyBorder="1" applyAlignment="1">
      <alignment horizontal="center"/>
    </xf>
    <xf numFmtId="0" fontId="33" fillId="0" borderId="35" xfId="0" applyFont="1" applyFill="1" applyBorder="1" applyAlignment="1">
      <alignment horizontal="center"/>
    </xf>
    <xf numFmtId="166" fontId="1" fillId="0" borderId="34" xfId="0" applyNumberFormat="1" applyFont="1" applyFill="1" applyBorder="1" applyAlignment="1">
      <alignment horizontal="right"/>
    </xf>
    <xf numFmtId="166" fontId="1" fillId="0" borderId="35" xfId="0" applyNumberFormat="1" applyFont="1" applyFill="1" applyBorder="1" applyAlignment="1">
      <alignment horizontal="right"/>
    </xf>
    <xf numFmtId="164" fontId="0" fillId="0" borderId="43" xfId="2" applyFont="1" applyFill="1" applyBorder="1" applyAlignment="1">
      <alignment horizontal="right" vertical="top"/>
    </xf>
    <xf numFmtId="0" fontId="46" fillId="0" borderId="34" xfId="0" applyFont="1" applyFill="1" applyBorder="1" applyAlignment="1">
      <alignment horizontal="center"/>
    </xf>
    <xf numFmtId="0" fontId="46" fillId="0" borderId="47" xfId="0" applyFont="1" applyFill="1" applyBorder="1" applyAlignment="1">
      <alignment horizontal="center"/>
    </xf>
    <xf numFmtId="0" fontId="46" fillId="0" borderId="35" xfId="0" applyFont="1" applyFill="1" applyBorder="1" applyAlignment="1">
      <alignment horizontal="center"/>
    </xf>
    <xf numFmtId="0" fontId="14" fillId="0" borderId="0" xfId="0" applyFont="1" applyFill="1" applyAlignment="1">
      <alignment horizontal="left" vertical="top" wrapText="1"/>
    </xf>
    <xf numFmtId="166" fontId="16" fillId="0" borderId="2" xfId="0" applyNumberFormat="1" applyFont="1" applyFill="1" applyBorder="1" applyAlignment="1"/>
    <xf numFmtId="166" fontId="38" fillId="0" borderId="56" xfId="0" applyNumberFormat="1" applyFont="1" applyFill="1" applyBorder="1" applyAlignment="1">
      <alignment horizontal="left" vertical="top"/>
    </xf>
    <xf numFmtId="0" fontId="47" fillId="0" borderId="34" xfId="0" applyFont="1" applyFill="1" applyBorder="1" applyAlignment="1">
      <alignment horizontal="center" vertical="center" wrapText="1"/>
    </xf>
    <xf numFmtId="0" fontId="47" fillId="0" borderId="47"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1" fillId="0" borderId="0" xfId="0" applyFont="1" applyFill="1" applyBorder="1" applyAlignment="1">
      <alignment vertical="justify"/>
    </xf>
    <xf numFmtId="0" fontId="0" fillId="0" borderId="0" xfId="0" applyFill="1" applyBorder="1" applyAlignment="1">
      <alignment vertical="justify"/>
    </xf>
    <xf numFmtId="166" fontId="47" fillId="0" borderId="34" xfId="0" applyNumberFormat="1" applyFont="1" applyFill="1" applyBorder="1" applyAlignment="1"/>
    <xf numFmtId="166" fontId="16" fillId="0" borderId="40" xfId="0" applyNumberFormat="1" applyFont="1" applyFill="1" applyBorder="1" applyAlignment="1"/>
    <xf numFmtId="0" fontId="38" fillId="0" borderId="35" xfId="0" applyFont="1" applyFill="1" applyBorder="1" applyAlignment="1">
      <alignment horizontal="left" vertical="top"/>
    </xf>
    <xf numFmtId="0" fontId="38" fillId="0" borderId="52" xfId="0" applyFont="1" applyFill="1" applyBorder="1" applyAlignment="1"/>
    <xf numFmtId="0" fontId="0" fillId="0" borderId="53" xfId="0" applyFill="1" applyBorder="1" applyAlignment="1"/>
    <xf numFmtId="0" fontId="16" fillId="0" borderId="46" xfId="0" applyFont="1" applyFill="1" applyBorder="1" applyAlignment="1"/>
    <xf numFmtId="0" fontId="30" fillId="0" borderId="4" xfId="0" applyFont="1" applyFill="1" applyBorder="1" applyAlignment="1"/>
    <xf numFmtId="0" fontId="30" fillId="0" borderId="3" xfId="0" applyFont="1" applyFill="1" applyBorder="1" applyAlignment="1"/>
    <xf numFmtId="166" fontId="1" fillId="0" borderId="51" xfId="0" applyNumberFormat="1" applyFont="1" applyFill="1" applyBorder="1" applyAlignment="1"/>
    <xf numFmtId="166" fontId="31" fillId="0" borderId="45" xfId="0" applyNumberFormat="1" applyFont="1" applyFill="1" applyBorder="1" applyAlignment="1">
      <alignment horizontal="left" vertical="top"/>
    </xf>
    <xf numFmtId="0" fontId="31" fillId="0" borderId="0" xfId="0" applyFont="1" applyFill="1" applyAlignment="1">
      <alignment horizontal="justify" vertical="top" wrapText="1"/>
    </xf>
    <xf numFmtId="0" fontId="31" fillId="0" borderId="0" xfId="0" applyFont="1" applyFill="1" applyAlignment="1">
      <alignment horizontal="justify" wrapText="1"/>
    </xf>
    <xf numFmtId="0" fontId="16" fillId="0" borderId="39" xfId="0" applyFont="1" applyFill="1" applyBorder="1" applyAlignment="1"/>
    <xf numFmtId="0" fontId="30" fillId="0" borderId="6" xfId="0" applyFont="1" applyFill="1" applyBorder="1" applyAlignment="1">
      <alignment horizontal="left"/>
    </xf>
    <xf numFmtId="0" fontId="30" fillId="0" borderId="7" xfId="0" applyFont="1" applyFill="1" applyBorder="1" applyAlignment="1">
      <alignment horizontal="left"/>
    </xf>
    <xf numFmtId="166" fontId="45" fillId="0" borderId="34" xfId="0" applyNumberFormat="1" applyFont="1" applyFill="1" applyBorder="1" applyAlignment="1">
      <alignment horizontal="right"/>
    </xf>
    <xf numFmtId="0" fontId="45" fillId="0" borderId="35" xfId="0" applyFont="1" applyFill="1" applyBorder="1" applyAlignment="1">
      <alignment horizontal="right"/>
    </xf>
    <xf numFmtId="0" fontId="31" fillId="0" borderId="0" xfId="0" applyFont="1" applyFill="1" applyBorder="1" applyAlignment="1">
      <alignment horizontal="left" vertical="center" wrapText="1"/>
    </xf>
    <xf numFmtId="166" fontId="5" fillId="0" borderId="5" xfId="0" applyNumberFormat="1" applyFont="1" applyFill="1" applyBorder="1" applyAlignment="1">
      <alignment horizontal="center" vertical="center" wrapText="1"/>
    </xf>
    <xf numFmtId="166" fontId="31" fillId="0" borderId="7" xfId="0" applyNumberFormat="1" applyFont="1" applyFill="1" applyBorder="1" applyAlignment="1">
      <alignment horizontal="center" vertical="center" wrapText="1"/>
    </xf>
    <xf numFmtId="164" fontId="1" fillId="0" borderId="0" xfId="2" applyFont="1" applyFill="1" applyBorder="1" applyAlignment="1">
      <alignment horizontal="right" wrapText="1"/>
    </xf>
    <xf numFmtId="164" fontId="5" fillId="0" borderId="0" xfId="2" applyFont="1" applyFill="1" applyBorder="1" applyAlignment="1">
      <alignment horizontal="left" vertical="top" wrapText="1"/>
    </xf>
    <xf numFmtId="0" fontId="16" fillId="0" borderId="40" xfId="0" applyFont="1" applyFill="1" applyBorder="1" applyAlignment="1"/>
    <xf numFmtId="0" fontId="30" fillId="0" borderId="9" xfId="0" applyFont="1" applyFill="1" applyBorder="1" applyAlignment="1"/>
    <xf numFmtId="0" fontId="30" fillId="0" borderId="10" xfId="0" applyFont="1" applyFill="1" applyBorder="1" applyAlignment="1"/>
    <xf numFmtId="0" fontId="38" fillId="0" borderId="35" xfId="0" applyFont="1" applyFill="1" applyBorder="1" applyAlignment="1">
      <alignment horizontal="center" vertical="center" wrapText="1"/>
    </xf>
    <xf numFmtId="0" fontId="0" fillId="0" borderId="0" xfId="0" applyFill="1" applyBorder="1" applyAlignment="1">
      <alignment horizontal="left" wrapText="1"/>
    </xf>
    <xf numFmtId="0" fontId="15" fillId="0" borderId="1" xfId="0" applyNumberFormat="1" applyFont="1" applyFill="1" applyBorder="1" applyAlignment="1">
      <alignment horizontal="right" wrapText="1"/>
    </xf>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44" fontId="14" fillId="0" borderId="1" xfId="0" applyNumberFormat="1" applyFont="1" applyFill="1" applyBorder="1" applyAlignment="1">
      <alignment horizontal="center"/>
    </xf>
    <xf numFmtId="0" fontId="31" fillId="0" borderId="0" xfId="0" applyFont="1" applyFill="1" applyAlignment="1">
      <alignment vertical="top" wrapText="1"/>
    </xf>
    <xf numFmtId="0" fontId="13" fillId="0" borderId="0" xfId="0" applyFont="1" applyFill="1" applyBorder="1" applyAlignment="1">
      <alignment horizontal="center" vertical="center" wrapText="1"/>
    </xf>
    <xf numFmtId="164" fontId="5" fillId="0" borderId="2" xfId="2" applyFont="1" applyFill="1" applyBorder="1" applyAlignment="1">
      <alignment horizontal="center" wrapText="1"/>
    </xf>
    <xf numFmtId="164" fontId="5" fillId="0" borderId="3" xfId="2" applyFont="1" applyFill="1" applyBorder="1" applyAlignment="1">
      <alignment horizontal="center" wrapText="1"/>
    </xf>
    <xf numFmtId="49" fontId="15" fillId="0" borderId="2" xfId="0" applyNumberFormat="1" applyFont="1" applyFill="1" applyBorder="1" applyAlignment="1">
      <alignment horizontal="right" wrapText="1"/>
    </xf>
    <xf numFmtId="49" fontId="15" fillId="0" borderId="4" xfId="0" applyNumberFormat="1" applyFont="1" applyFill="1" applyBorder="1" applyAlignment="1">
      <alignment horizontal="right" wrapText="1"/>
    </xf>
    <xf numFmtId="0" fontId="23" fillId="4"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2" borderId="12"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14" xfId="0" applyFont="1" applyFill="1" applyBorder="1" applyAlignment="1">
      <alignment horizontal="left" vertical="center"/>
    </xf>
    <xf numFmtId="0" fontId="22" fillId="4" borderId="0"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23" xfId="0" applyFont="1" applyFill="1" applyBorder="1" applyAlignment="1">
      <alignment horizontal="center" vertical="center"/>
    </xf>
    <xf numFmtId="0" fontId="27" fillId="5" borderId="21" xfId="0" applyFont="1" applyFill="1" applyBorder="1" applyAlignment="1">
      <alignment horizontal="left" vertical="center"/>
    </xf>
    <xf numFmtId="0" fontId="27" fillId="5" borderId="24" xfId="0" applyFont="1" applyFill="1" applyBorder="1" applyAlignment="1">
      <alignment horizontal="left" vertical="center"/>
    </xf>
    <xf numFmtId="0" fontId="26" fillId="5" borderId="25" xfId="0" applyFont="1" applyFill="1" applyBorder="1" applyAlignment="1">
      <alignment horizontal="center" vertical="center"/>
    </xf>
    <xf numFmtId="0" fontId="27" fillId="5"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5" borderId="27" xfId="0" applyFont="1" applyFill="1" applyBorder="1" applyAlignment="1">
      <alignment horizontal="center" vertical="center"/>
    </xf>
    <xf numFmtId="0" fontId="27" fillId="5"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5" borderId="21"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5" borderId="28" xfId="0" applyFont="1" applyFill="1" applyBorder="1" applyAlignment="1">
      <alignment horizontal="left" vertical="center"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45"/>
  <sheetViews>
    <sheetView tabSelected="1" zoomScale="140" zoomScaleNormal="140" workbookViewId="0">
      <selection activeCell="B3" sqref="B3:P5"/>
    </sheetView>
  </sheetViews>
  <sheetFormatPr baseColWidth="10" defaultColWidth="9.33203125" defaultRowHeight="11.4" x14ac:dyDescent="0.25"/>
  <cols>
    <col min="1" max="2" width="4.109375" style="6" customWidth="1"/>
    <col min="3" max="3" width="6.77734375" style="6" customWidth="1"/>
    <col min="4" max="9" width="9.109375" style="6" customWidth="1"/>
    <col min="10" max="10" width="10.33203125" style="6" customWidth="1"/>
    <col min="11" max="11" width="10.77734375" style="6" customWidth="1"/>
    <col min="12" max="12" width="9.109375" style="6" customWidth="1"/>
    <col min="13" max="13" width="11.109375" style="6" customWidth="1"/>
    <col min="14" max="15" width="9.109375" style="6" customWidth="1"/>
    <col min="16" max="16" width="13.33203125" style="6" bestFit="1" customWidth="1"/>
    <col min="17" max="16384" width="9.33203125" style="6"/>
  </cols>
  <sheetData>
    <row r="1" spans="1:16" s="34" customFormat="1" ht="13.2" x14ac:dyDescent="0.25">
      <c r="A1" s="638" t="s">
        <v>542</v>
      </c>
      <c r="B1" s="638"/>
      <c r="C1" s="638"/>
      <c r="D1" s="638"/>
      <c r="E1" s="638"/>
      <c r="F1" s="638"/>
      <c r="G1" s="638"/>
      <c r="H1" s="638"/>
      <c r="I1" s="638"/>
      <c r="J1" s="638"/>
      <c r="K1" s="638"/>
      <c r="L1" s="638"/>
      <c r="M1" s="638"/>
      <c r="N1" s="638"/>
      <c r="O1" s="638"/>
      <c r="P1" s="638"/>
    </row>
    <row r="2" spans="1:16" ht="7.95" customHeight="1" x14ac:dyDescent="0.25">
      <c r="A2" s="30"/>
      <c r="B2" s="30"/>
      <c r="C2" s="30"/>
      <c r="D2" s="30"/>
      <c r="E2" s="30"/>
      <c r="F2" s="30"/>
      <c r="G2" s="30"/>
      <c r="H2" s="30"/>
      <c r="I2" s="30"/>
      <c r="J2" s="30"/>
      <c r="K2" s="30"/>
      <c r="L2" s="30"/>
      <c r="M2" s="30"/>
      <c r="N2" s="30"/>
      <c r="O2" s="30"/>
      <c r="P2" s="30"/>
    </row>
    <row r="3" spans="1:16" x14ac:dyDescent="0.25">
      <c r="A3" s="31"/>
      <c r="B3" s="531" t="s">
        <v>544</v>
      </c>
      <c r="C3" s="531"/>
      <c r="D3" s="531"/>
      <c r="E3" s="531"/>
      <c r="F3" s="531"/>
      <c r="G3" s="531"/>
      <c r="H3" s="531"/>
      <c r="I3" s="531"/>
      <c r="J3" s="531"/>
      <c r="K3" s="531"/>
      <c r="L3" s="531"/>
      <c r="M3" s="531"/>
      <c r="N3" s="531"/>
      <c r="O3" s="531"/>
      <c r="P3" s="531"/>
    </row>
    <row r="4" spans="1:16" ht="5.4" customHeight="1" x14ac:dyDescent="0.25">
      <c r="A4" s="31"/>
      <c r="B4" s="531"/>
      <c r="C4" s="531"/>
      <c r="D4" s="531"/>
      <c r="E4" s="531"/>
      <c r="F4" s="531"/>
      <c r="G4" s="531"/>
      <c r="H4" s="531"/>
      <c r="I4" s="531"/>
      <c r="J4" s="531"/>
      <c r="K4" s="531"/>
      <c r="L4" s="531"/>
      <c r="M4" s="531"/>
      <c r="N4" s="531"/>
      <c r="O4" s="531"/>
      <c r="P4" s="531"/>
    </row>
    <row r="5" spans="1:16" x14ac:dyDescent="0.25">
      <c r="A5" s="31"/>
      <c r="B5" s="531"/>
      <c r="C5" s="531"/>
      <c r="D5" s="531"/>
      <c r="E5" s="531"/>
      <c r="F5" s="531"/>
      <c r="G5" s="531"/>
      <c r="H5" s="531"/>
      <c r="I5" s="531"/>
      <c r="J5" s="531"/>
      <c r="K5" s="531"/>
      <c r="L5" s="531"/>
      <c r="M5" s="531"/>
      <c r="N5" s="531"/>
      <c r="O5" s="531"/>
      <c r="P5" s="531"/>
    </row>
    <row r="6" spans="1:16" x14ac:dyDescent="0.25">
      <c r="A6" s="31"/>
      <c r="B6" s="20" t="s">
        <v>5</v>
      </c>
      <c r="C6" s="21" t="s">
        <v>4</v>
      </c>
      <c r="D6" s="31"/>
      <c r="E6" s="31"/>
      <c r="F6" s="31"/>
      <c r="G6" s="31"/>
      <c r="H6" s="31"/>
      <c r="I6" s="31"/>
      <c r="J6" s="31"/>
      <c r="K6" s="31"/>
      <c r="L6" s="31"/>
      <c r="M6" s="31"/>
      <c r="N6" s="31"/>
      <c r="O6" s="31"/>
      <c r="P6" s="31"/>
    </row>
    <row r="7" spans="1:16" x14ac:dyDescent="0.25">
      <c r="A7" s="31"/>
      <c r="B7" s="20" t="s">
        <v>6</v>
      </c>
      <c r="C7" s="21" t="s">
        <v>7</v>
      </c>
      <c r="D7" s="31"/>
      <c r="E7" s="31"/>
      <c r="F7" s="31"/>
      <c r="G7" s="31"/>
      <c r="H7" s="31"/>
      <c r="I7" s="31"/>
      <c r="J7" s="31"/>
      <c r="K7" s="31"/>
      <c r="L7" s="31"/>
      <c r="M7" s="31"/>
      <c r="N7" s="31"/>
      <c r="O7" s="31"/>
      <c r="P7" s="31"/>
    </row>
    <row r="8" spans="1:16" x14ac:dyDescent="0.25">
      <c r="A8" s="31"/>
      <c r="B8" s="20" t="s">
        <v>8</v>
      </c>
      <c r="C8" s="21" t="s">
        <v>9</v>
      </c>
      <c r="D8" s="31"/>
      <c r="E8" s="31"/>
      <c r="F8" s="31"/>
      <c r="G8" s="31"/>
      <c r="H8" s="31"/>
      <c r="I8" s="31"/>
      <c r="J8" s="31"/>
      <c r="K8" s="31"/>
      <c r="L8" s="31"/>
      <c r="M8" s="31"/>
      <c r="N8" s="31"/>
      <c r="O8" s="31"/>
      <c r="P8" s="31"/>
    </row>
    <row r="9" spans="1:16" ht="7.95" customHeight="1" x14ac:dyDescent="0.25">
      <c r="B9" s="3"/>
      <c r="C9" s="7"/>
    </row>
    <row r="10" spans="1:16" ht="12" x14ac:dyDescent="0.25">
      <c r="A10" s="479" t="s">
        <v>1</v>
      </c>
      <c r="B10" s="479"/>
      <c r="C10" s="479"/>
      <c r="D10" s="479"/>
      <c r="E10" s="479"/>
      <c r="F10" s="479"/>
      <c r="G10" s="479"/>
      <c r="H10" s="479"/>
      <c r="I10" s="479"/>
      <c r="J10" s="479"/>
      <c r="K10" s="479"/>
      <c r="L10" s="479"/>
      <c r="M10" s="479"/>
      <c r="N10" s="479"/>
      <c r="O10" s="479"/>
      <c r="P10" s="479"/>
    </row>
    <row r="11" spans="1:16" ht="7.95" customHeight="1" x14ac:dyDescent="0.25">
      <c r="A11" s="219"/>
      <c r="B11" s="219"/>
      <c r="C11" s="219"/>
      <c r="D11" s="219"/>
      <c r="E11" s="219"/>
      <c r="F11" s="219"/>
      <c r="G11" s="219"/>
      <c r="H11" s="219"/>
      <c r="I11" s="219"/>
      <c r="J11" s="219"/>
      <c r="K11" s="219"/>
      <c r="L11" s="219"/>
      <c r="M11" s="219"/>
      <c r="N11" s="219"/>
      <c r="O11" s="219"/>
    </row>
    <row r="12" spans="1:16" ht="12" x14ac:dyDescent="0.25">
      <c r="B12" s="4" t="s">
        <v>28</v>
      </c>
      <c r="C12" s="4" t="s">
        <v>10</v>
      </c>
      <c r="D12" s="4"/>
      <c r="E12" s="4"/>
      <c r="F12" s="4"/>
      <c r="G12" s="4"/>
      <c r="H12" s="4"/>
      <c r="I12" s="4"/>
      <c r="J12" s="4"/>
      <c r="K12" s="4"/>
      <c r="L12" s="4"/>
      <c r="M12" s="4"/>
      <c r="N12" s="4"/>
      <c r="O12" s="4"/>
      <c r="P12" s="4"/>
    </row>
    <row r="13" spans="1:16" ht="7.95" customHeight="1" x14ac:dyDescent="0.25">
      <c r="B13" s="4"/>
      <c r="C13" s="4"/>
      <c r="D13" s="4"/>
      <c r="E13" s="4"/>
      <c r="F13" s="4"/>
      <c r="G13" s="4"/>
      <c r="H13" s="4"/>
      <c r="I13" s="4"/>
      <c r="J13" s="4"/>
      <c r="K13" s="4"/>
      <c r="L13" s="4"/>
      <c r="M13" s="4"/>
      <c r="N13" s="4"/>
      <c r="O13" s="4"/>
      <c r="P13" s="4"/>
    </row>
    <row r="14" spans="1:16" ht="12" x14ac:dyDescent="0.25">
      <c r="A14" s="4"/>
      <c r="B14" s="2" t="s">
        <v>0</v>
      </c>
      <c r="C14" s="4"/>
      <c r="D14" s="4"/>
      <c r="E14" s="4"/>
      <c r="F14" s="4"/>
      <c r="G14" s="4"/>
      <c r="H14" s="4"/>
      <c r="I14" s="4"/>
      <c r="J14" s="4"/>
      <c r="K14" s="4"/>
      <c r="L14" s="4"/>
      <c r="M14" s="4"/>
      <c r="N14" s="4"/>
      <c r="O14" s="4"/>
      <c r="P14" s="4"/>
    </row>
    <row r="15" spans="1:16" ht="7.95" customHeight="1" x14ac:dyDescent="0.25">
      <c r="A15" s="4"/>
      <c r="B15" s="2"/>
      <c r="C15" s="4"/>
      <c r="D15" s="4"/>
      <c r="E15" s="4"/>
      <c r="F15" s="4"/>
      <c r="G15" s="4"/>
      <c r="H15" s="4"/>
      <c r="I15" s="4"/>
      <c r="J15" s="4"/>
      <c r="K15" s="4"/>
      <c r="L15" s="4"/>
      <c r="M15" s="4"/>
      <c r="N15" s="4"/>
      <c r="O15" s="4"/>
      <c r="P15" s="4"/>
    </row>
    <row r="16" spans="1:16" ht="12" x14ac:dyDescent="0.25">
      <c r="B16" s="117" t="s">
        <v>69</v>
      </c>
      <c r="C16" s="2" t="s">
        <v>11</v>
      </c>
    </row>
    <row r="17" spans="2:17" ht="12" customHeight="1" x14ac:dyDescent="0.25">
      <c r="B17" s="117"/>
      <c r="C17" s="2"/>
    </row>
    <row r="18" spans="2:17" ht="27" customHeight="1" x14ac:dyDescent="0.25">
      <c r="B18" s="117"/>
      <c r="C18" s="632" t="s">
        <v>511</v>
      </c>
      <c r="D18" s="492"/>
      <c r="E18" s="492"/>
      <c r="F18" s="492"/>
      <c r="G18" s="492"/>
      <c r="H18" s="492"/>
      <c r="I18" s="492"/>
      <c r="J18" s="492"/>
      <c r="K18" s="492"/>
      <c r="L18" s="492"/>
      <c r="M18" s="492"/>
      <c r="N18" s="492"/>
      <c r="O18" s="633"/>
      <c r="P18" s="633"/>
    </row>
    <row r="19" spans="2:17" ht="12" customHeight="1" x14ac:dyDescent="0.25">
      <c r="B19" s="117"/>
      <c r="C19" s="2"/>
    </row>
    <row r="20" spans="2:17" ht="47.4" customHeight="1" x14ac:dyDescent="0.25">
      <c r="B20" s="117"/>
      <c r="C20" s="634" t="s">
        <v>543</v>
      </c>
      <c r="D20" s="635"/>
      <c r="E20" s="635"/>
      <c r="F20" s="635"/>
      <c r="G20" s="635"/>
      <c r="H20" s="635"/>
      <c r="I20" s="635"/>
      <c r="J20" s="635"/>
      <c r="K20" s="635"/>
      <c r="L20" s="635"/>
      <c r="M20" s="635"/>
      <c r="N20" s="635"/>
      <c r="O20" s="636"/>
      <c r="P20" s="636"/>
    </row>
    <row r="21" spans="2:17" ht="96" customHeight="1" x14ac:dyDescent="0.25">
      <c r="B21" s="16"/>
      <c r="C21" s="640" t="s">
        <v>525</v>
      </c>
      <c r="D21" s="640"/>
      <c r="E21" s="640"/>
      <c r="F21" s="640"/>
      <c r="G21" s="640"/>
      <c r="H21" s="640"/>
      <c r="I21" s="640"/>
      <c r="J21" s="640"/>
      <c r="K21" s="640"/>
      <c r="L21" s="640"/>
      <c r="M21" s="640"/>
      <c r="N21" s="640"/>
      <c r="O21" s="640"/>
      <c r="P21" s="640"/>
      <c r="Q21" s="16"/>
    </row>
    <row r="22" spans="2:17" ht="12" customHeight="1" x14ac:dyDescent="0.2">
      <c r="B22" s="16"/>
      <c r="C22" s="226"/>
      <c r="D22" s="217"/>
      <c r="E22" s="217"/>
      <c r="F22" s="217"/>
      <c r="G22" s="217"/>
      <c r="H22" s="217"/>
      <c r="I22" s="217"/>
      <c r="J22" s="217"/>
      <c r="K22" s="217"/>
      <c r="L22" s="217"/>
      <c r="M22" s="217"/>
      <c r="N22" s="217"/>
      <c r="O22" s="227"/>
      <c r="P22" s="227"/>
      <c r="Q22" s="16"/>
    </row>
    <row r="23" spans="2:17" x14ac:dyDescent="0.2">
      <c r="B23" s="16"/>
      <c r="C23" s="67" t="s">
        <v>70</v>
      </c>
      <c r="D23" s="10"/>
      <c r="E23" s="10"/>
      <c r="F23" s="10"/>
      <c r="G23" s="10"/>
      <c r="H23" s="10"/>
      <c r="I23" s="10"/>
      <c r="J23" s="10"/>
      <c r="K23" s="10"/>
      <c r="L23" s="10"/>
      <c r="M23" s="10"/>
      <c r="N23" s="10"/>
      <c r="O23" s="10"/>
      <c r="P23" s="10"/>
    </row>
    <row r="24" spans="2:17" ht="7.95" customHeight="1" x14ac:dyDescent="0.25">
      <c r="B24" s="16"/>
      <c r="C24" s="10"/>
      <c r="D24" s="10"/>
      <c r="E24" s="10"/>
      <c r="F24" s="10"/>
      <c r="G24" s="10"/>
      <c r="H24" s="10"/>
      <c r="I24" s="10"/>
      <c r="J24" s="10"/>
      <c r="K24" s="10"/>
      <c r="L24" s="10"/>
      <c r="M24" s="10"/>
      <c r="N24" s="10"/>
      <c r="O24" s="10"/>
      <c r="P24" s="10"/>
    </row>
    <row r="25" spans="2:17" ht="12" x14ac:dyDescent="0.25">
      <c r="B25" s="16"/>
      <c r="C25" s="10"/>
      <c r="D25" s="639" t="s">
        <v>71</v>
      </c>
      <c r="E25" s="639"/>
      <c r="F25" s="639"/>
      <c r="G25" s="639"/>
      <c r="H25" s="639"/>
      <c r="I25" s="639"/>
      <c r="J25" s="588">
        <v>2023</v>
      </c>
      <c r="K25" s="588"/>
      <c r="L25" s="588"/>
      <c r="M25" s="588">
        <v>2022</v>
      </c>
      <c r="N25" s="588"/>
      <c r="O25" s="588"/>
    </row>
    <row r="26" spans="2:17" x14ac:dyDescent="0.2">
      <c r="B26" s="16"/>
      <c r="C26" s="10"/>
      <c r="D26" s="390" t="s">
        <v>536</v>
      </c>
      <c r="E26" s="390"/>
      <c r="F26" s="390"/>
      <c r="G26" s="390"/>
      <c r="H26" s="390"/>
      <c r="I26" s="390"/>
      <c r="J26" s="438">
        <v>0</v>
      </c>
      <c r="K26" s="438"/>
      <c r="L26" s="438"/>
      <c r="M26" s="438">
        <v>0</v>
      </c>
      <c r="N26" s="438"/>
      <c r="O26" s="438"/>
    </row>
    <row r="27" spans="2:17" x14ac:dyDescent="0.2">
      <c r="B27" s="16"/>
      <c r="C27" s="380"/>
      <c r="D27" s="637" t="s">
        <v>223</v>
      </c>
      <c r="E27" s="637"/>
      <c r="F27" s="637"/>
      <c r="G27" s="637"/>
      <c r="H27" s="637"/>
      <c r="I27" s="637"/>
      <c r="J27" s="438">
        <v>1274.57</v>
      </c>
      <c r="K27" s="438"/>
      <c r="L27" s="438"/>
      <c r="M27" s="438">
        <v>13189.16</v>
      </c>
      <c r="N27" s="438"/>
      <c r="O27" s="438"/>
      <c r="P27" s="381"/>
    </row>
    <row r="28" spans="2:17" x14ac:dyDescent="0.2">
      <c r="B28" s="16"/>
      <c r="C28" s="380"/>
      <c r="D28" s="390" t="s">
        <v>198</v>
      </c>
      <c r="E28" s="390"/>
      <c r="F28" s="390"/>
      <c r="G28" s="390"/>
      <c r="H28" s="390"/>
      <c r="I28" s="390"/>
      <c r="J28" s="438">
        <v>2091515.22</v>
      </c>
      <c r="K28" s="438"/>
      <c r="L28" s="438"/>
      <c r="M28" s="438">
        <v>4008984.75</v>
      </c>
      <c r="N28" s="438"/>
      <c r="O28" s="438"/>
      <c r="P28" s="381"/>
    </row>
    <row r="29" spans="2:17" ht="12" x14ac:dyDescent="0.25">
      <c r="B29" s="16"/>
      <c r="C29" s="380"/>
      <c r="D29" s="396" t="s">
        <v>73</v>
      </c>
      <c r="E29" s="397"/>
      <c r="F29" s="397"/>
      <c r="G29" s="397"/>
      <c r="H29" s="397"/>
      <c r="I29" s="398"/>
      <c r="J29" s="470">
        <f>SUM(J26:L28)</f>
        <v>2092789.79</v>
      </c>
      <c r="K29" s="470"/>
      <c r="L29" s="470"/>
      <c r="M29" s="470">
        <f>SUM(M27:O28)</f>
        <v>4022173.91</v>
      </c>
      <c r="N29" s="470"/>
      <c r="O29" s="470"/>
      <c r="P29" s="381"/>
    </row>
    <row r="30" spans="2:17" ht="12" customHeight="1" x14ac:dyDescent="0.25">
      <c r="B30" s="16"/>
      <c r="C30" s="380"/>
      <c r="D30" s="66"/>
      <c r="E30" s="66"/>
      <c r="F30" s="66"/>
      <c r="G30" s="66"/>
      <c r="H30" s="66"/>
      <c r="I30" s="66"/>
      <c r="J30" s="80"/>
      <c r="K30" s="80"/>
      <c r="L30" s="104"/>
      <c r="M30" s="80"/>
      <c r="N30" s="80"/>
      <c r="O30" s="104"/>
      <c r="P30" s="381"/>
    </row>
    <row r="31" spans="2:17" ht="12" x14ac:dyDescent="0.25">
      <c r="B31" s="16"/>
      <c r="C31" s="94" t="s">
        <v>224</v>
      </c>
      <c r="D31" s="380"/>
      <c r="E31" s="380"/>
      <c r="F31" s="380"/>
      <c r="G31" s="380"/>
      <c r="H31" s="380"/>
      <c r="I31" s="380"/>
      <c r="J31" s="380"/>
      <c r="K31" s="380"/>
      <c r="L31" s="380"/>
      <c r="M31" s="380"/>
      <c r="N31" s="380"/>
      <c r="O31" s="380"/>
      <c r="P31" s="380"/>
    </row>
    <row r="32" spans="2:17" ht="23.4" customHeight="1" x14ac:dyDescent="0.2">
      <c r="B32" s="16"/>
      <c r="C32" s="629" t="s">
        <v>225</v>
      </c>
      <c r="D32" s="630"/>
      <c r="E32" s="630"/>
      <c r="F32" s="630"/>
      <c r="G32" s="630"/>
      <c r="H32" s="630"/>
      <c r="I32" s="630"/>
      <c r="J32" s="630"/>
      <c r="K32" s="630"/>
      <c r="L32" s="630"/>
      <c r="M32" s="630"/>
      <c r="N32" s="630"/>
      <c r="O32" s="630"/>
      <c r="P32" s="630"/>
    </row>
    <row r="33" spans="2:16" ht="12" customHeight="1" x14ac:dyDescent="0.25">
      <c r="B33" s="16"/>
      <c r="C33" s="380"/>
      <c r="D33" s="380"/>
      <c r="E33" s="380"/>
      <c r="F33" s="380"/>
      <c r="G33" s="380"/>
      <c r="H33" s="380"/>
      <c r="I33" s="380"/>
      <c r="J33" s="380"/>
      <c r="K33" s="380"/>
      <c r="L33" s="380"/>
      <c r="M33" s="380"/>
      <c r="N33" s="380"/>
      <c r="O33" s="380"/>
      <c r="P33" s="380"/>
    </row>
    <row r="34" spans="2:16" ht="12" x14ac:dyDescent="0.25">
      <c r="B34" s="16"/>
      <c r="C34" s="380"/>
      <c r="D34" s="380"/>
      <c r="E34" s="380"/>
      <c r="F34" s="631" t="s">
        <v>74</v>
      </c>
      <c r="G34" s="631"/>
      <c r="H34" s="631"/>
      <c r="I34" s="631"/>
      <c r="J34" s="631"/>
      <c r="K34" s="588" t="s">
        <v>75</v>
      </c>
      <c r="L34" s="588"/>
      <c r="M34" s="588"/>
      <c r="N34" s="381"/>
      <c r="O34" s="380"/>
      <c r="P34" s="380"/>
    </row>
    <row r="35" spans="2:16" x14ac:dyDescent="0.2">
      <c r="B35" s="16"/>
      <c r="C35" s="380"/>
      <c r="D35" s="380"/>
      <c r="E35" s="380"/>
      <c r="F35" s="390" t="s">
        <v>226</v>
      </c>
      <c r="G35" s="390"/>
      <c r="H35" s="390"/>
      <c r="I35" s="390"/>
      <c r="J35" s="390"/>
      <c r="K35" s="438">
        <f>J27</f>
        <v>1274.57</v>
      </c>
      <c r="L35" s="438"/>
      <c r="M35" s="438"/>
      <c r="N35" s="381"/>
      <c r="O35" s="380"/>
      <c r="P35" s="380"/>
    </row>
    <row r="36" spans="2:16" x14ac:dyDescent="0.2">
      <c r="B36" s="16"/>
      <c r="C36" s="380"/>
      <c r="D36" s="380"/>
      <c r="E36" s="380"/>
      <c r="F36" s="390" t="s">
        <v>227</v>
      </c>
      <c r="G36" s="390"/>
      <c r="H36" s="390"/>
      <c r="I36" s="390"/>
      <c r="J36" s="390"/>
      <c r="K36" s="438">
        <v>0</v>
      </c>
      <c r="L36" s="438"/>
      <c r="M36" s="438"/>
      <c r="N36" s="381"/>
      <c r="O36" s="380"/>
      <c r="P36" s="380"/>
    </row>
    <row r="37" spans="2:16" x14ac:dyDescent="0.2">
      <c r="B37" s="16"/>
      <c r="C37" s="380"/>
      <c r="D37" s="380"/>
      <c r="E37" s="380"/>
      <c r="F37" s="390" t="s">
        <v>228</v>
      </c>
      <c r="G37" s="390"/>
      <c r="H37" s="390"/>
      <c r="I37" s="390"/>
      <c r="J37" s="390"/>
      <c r="K37" s="438">
        <v>0</v>
      </c>
      <c r="L37" s="438"/>
      <c r="M37" s="438"/>
      <c r="N37" s="381"/>
      <c r="O37" s="380"/>
      <c r="P37" s="380"/>
    </row>
    <row r="38" spans="2:16" ht="12" x14ac:dyDescent="0.25">
      <c r="B38" s="16"/>
      <c r="C38" s="380"/>
      <c r="D38" s="380"/>
      <c r="E38" s="380"/>
      <c r="F38" s="396" t="s">
        <v>73</v>
      </c>
      <c r="G38" s="397"/>
      <c r="H38" s="397"/>
      <c r="I38" s="397"/>
      <c r="J38" s="398"/>
      <c r="K38" s="602">
        <f>SUM(K35:M37)</f>
        <v>1274.57</v>
      </c>
      <c r="L38" s="603"/>
      <c r="M38" s="604"/>
      <c r="N38" s="382">
        <f>J27-K38</f>
        <v>0</v>
      </c>
      <c r="O38" s="380"/>
      <c r="P38" s="380"/>
    </row>
    <row r="39" spans="2:16" ht="12" customHeight="1" x14ac:dyDescent="0.25">
      <c r="B39" s="16"/>
      <c r="C39" s="380"/>
      <c r="D39" s="380"/>
      <c r="E39" s="380"/>
      <c r="F39" s="380"/>
      <c r="G39" s="380"/>
      <c r="H39" s="380"/>
      <c r="I39" s="380"/>
      <c r="J39" s="380"/>
      <c r="K39" s="380"/>
      <c r="L39" s="380"/>
      <c r="M39" s="380"/>
      <c r="N39" s="383"/>
      <c r="O39" s="380"/>
      <c r="P39" s="380"/>
    </row>
    <row r="40" spans="2:16" ht="12" x14ac:dyDescent="0.25">
      <c r="B40" s="16"/>
      <c r="C40" s="94" t="s">
        <v>76</v>
      </c>
      <c r="D40" s="67"/>
      <c r="E40" s="67"/>
      <c r="F40" s="67"/>
      <c r="G40" s="67"/>
      <c r="H40" s="67"/>
      <c r="I40" s="67"/>
      <c r="J40" s="67"/>
      <c r="K40" s="67"/>
      <c r="L40" s="67"/>
      <c r="M40" s="67"/>
      <c r="N40" s="67"/>
      <c r="O40" s="67"/>
      <c r="P40" s="67"/>
    </row>
    <row r="41" spans="2:16" ht="22.2" customHeight="1" x14ac:dyDescent="0.25">
      <c r="B41" s="16"/>
      <c r="C41" s="605" t="s">
        <v>233</v>
      </c>
      <c r="D41" s="605"/>
      <c r="E41" s="605"/>
      <c r="F41" s="605"/>
      <c r="G41" s="605"/>
      <c r="H41" s="605"/>
      <c r="I41" s="605"/>
      <c r="J41" s="605"/>
      <c r="K41" s="605"/>
      <c r="L41" s="605"/>
      <c r="M41" s="605"/>
      <c r="N41" s="605"/>
      <c r="O41" s="605"/>
      <c r="P41" s="605"/>
    </row>
    <row r="42" spans="2:16" ht="13.2" customHeight="1" x14ac:dyDescent="0.2">
      <c r="B42" s="16"/>
      <c r="C42" s="67"/>
      <c r="D42" s="67"/>
      <c r="E42" s="67"/>
      <c r="F42" s="67"/>
      <c r="G42" s="67"/>
      <c r="H42" s="67"/>
      <c r="I42" s="67"/>
      <c r="J42" s="67"/>
      <c r="K42" s="67"/>
      <c r="L42" s="67"/>
      <c r="M42" s="67"/>
      <c r="N42" s="67"/>
      <c r="O42" s="67"/>
      <c r="P42" s="67"/>
    </row>
    <row r="43" spans="2:16" ht="12" x14ac:dyDescent="0.25">
      <c r="B43" s="16"/>
      <c r="C43" s="10"/>
      <c r="D43" s="10"/>
      <c r="E43" s="10"/>
      <c r="F43" s="631" t="s">
        <v>229</v>
      </c>
      <c r="G43" s="631"/>
      <c r="H43" s="631"/>
      <c r="I43" s="631"/>
      <c r="J43" s="631"/>
      <c r="K43" s="588" t="s">
        <v>75</v>
      </c>
      <c r="L43" s="588"/>
      <c r="M43" s="588"/>
      <c r="O43" s="10"/>
      <c r="P43" s="10"/>
    </row>
    <row r="44" spans="2:16" x14ac:dyDescent="0.2">
      <c r="B44" s="16"/>
      <c r="C44" s="10"/>
      <c r="D44" s="10"/>
      <c r="E44" s="10"/>
      <c r="F44" s="390" t="s">
        <v>230</v>
      </c>
      <c r="G44" s="390"/>
      <c r="H44" s="390"/>
      <c r="I44" s="390"/>
      <c r="J44" s="390"/>
      <c r="K44" s="438">
        <v>0</v>
      </c>
      <c r="L44" s="438"/>
      <c r="M44" s="438"/>
      <c r="O44" s="10"/>
      <c r="P44" s="10"/>
    </row>
    <row r="45" spans="2:16" x14ac:dyDescent="0.2">
      <c r="B45" s="16"/>
      <c r="C45" s="10"/>
      <c r="D45" s="10"/>
      <c r="E45" s="10"/>
      <c r="F45" s="390" t="s">
        <v>231</v>
      </c>
      <c r="G45" s="390"/>
      <c r="H45" s="390"/>
      <c r="I45" s="390"/>
      <c r="J45" s="390"/>
      <c r="K45" s="387">
        <v>1461405.01</v>
      </c>
      <c r="L45" s="388"/>
      <c r="M45" s="389"/>
      <c r="O45" s="10"/>
      <c r="P45" s="10"/>
    </row>
    <row r="46" spans="2:16" x14ac:dyDescent="0.2">
      <c r="B46" s="16"/>
      <c r="C46" s="10"/>
      <c r="D46" s="10"/>
      <c r="E46" s="10"/>
      <c r="F46" s="390" t="s">
        <v>232</v>
      </c>
      <c r="G46" s="390"/>
      <c r="H46" s="390"/>
      <c r="I46" s="390"/>
      <c r="J46" s="390"/>
      <c r="K46" s="387">
        <v>630110.21</v>
      </c>
      <c r="L46" s="388"/>
      <c r="M46" s="389"/>
      <c r="O46" s="10"/>
      <c r="P46" s="10"/>
    </row>
    <row r="47" spans="2:16" ht="12" x14ac:dyDescent="0.25">
      <c r="B47" s="16"/>
      <c r="C47" s="10"/>
      <c r="D47" s="10"/>
      <c r="E47" s="10"/>
      <c r="F47" s="396" t="s">
        <v>73</v>
      </c>
      <c r="G47" s="397"/>
      <c r="H47" s="397"/>
      <c r="I47" s="397"/>
      <c r="J47" s="398"/>
      <c r="K47" s="602">
        <f>SUM(K44:M46)</f>
        <v>2091515.22</v>
      </c>
      <c r="L47" s="603"/>
      <c r="M47" s="604"/>
      <c r="N47" s="86">
        <f>J28-K47</f>
        <v>0</v>
      </c>
      <c r="O47" s="10"/>
      <c r="P47" s="10"/>
    </row>
    <row r="48" spans="2:16" ht="10.199999999999999" customHeight="1" x14ac:dyDescent="0.25">
      <c r="B48" s="16"/>
      <c r="C48" s="10"/>
      <c r="D48" s="10"/>
      <c r="E48" s="10"/>
      <c r="F48" s="10"/>
      <c r="G48" s="10"/>
      <c r="H48" s="10"/>
      <c r="I48" s="10"/>
      <c r="J48" s="10"/>
      <c r="K48" s="10"/>
      <c r="L48" s="10"/>
      <c r="M48" s="10"/>
      <c r="N48" s="10"/>
      <c r="O48" s="10"/>
      <c r="P48" s="10"/>
    </row>
    <row r="49" spans="1:16" ht="12" x14ac:dyDescent="0.25">
      <c r="B49" s="16"/>
      <c r="C49" s="94" t="s">
        <v>77</v>
      </c>
      <c r="D49" s="67"/>
      <c r="E49" s="67"/>
      <c r="F49" s="67"/>
      <c r="G49" s="67"/>
      <c r="H49" s="67"/>
      <c r="I49" s="67"/>
      <c r="J49" s="67"/>
      <c r="K49" s="67"/>
      <c r="L49" s="67"/>
      <c r="M49" s="67"/>
      <c r="N49" s="67"/>
      <c r="O49" s="67"/>
      <c r="P49" s="67"/>
    </row>
    <row r="50" spans="1:16" x14ac:dyDescent="0.2">
      <c r="B50" s="16"/>
      <c r="C50" s="629" t="s">
        <v>400</v>
      </c>
      <c r="D50" s="629"/>
      <c r="E50" s="629"/>
      <c r="F50" s="629"/>
      <c r="G50" s="629"/>
      <c r="H50" s="629"/>
      <c r="I50" s="629"/>
      <c r="J50" s="629"/>
      <c r="K50" s="629"/>
      <c r="L50" s="629"/>
      <c r="M50" s="629"/>
      <c r="N50" s="629"/>
      <c r="O50" s="629"/>
      <c r="P50" s="629"/>
    </row>
    <row r="51" spans="1:16" ht="8.4" customHeight="1" x14ac:dyDescent="0.25">
      <c r="B51" s="16"/>
      <c r="C51" s="10"/>
      <c r="D51" s="10"/>
      <c r="E51" s="10"/>
      <c r="F51" s="10"/>
      <c r="G51" s="10"/>
      <c r="H51" s="10"/>
      <c r="I51" s="10"/>
      <c r="J51" s="10"/>
      <c r="K51" s="10"/>
      <c r="L51" s="10"/>
      <c r="M51" s="10"/>
      <c r="N51" s="10"/>
      <c r="O51" s="10"/>
      <c r="P51" s="10"/>
    </row>
    <row r="52" spans="1:16" ht="12" x14ac:dyDescent="0.25">
      <c r="A52" s="2"/>
      <c r="B52" s="117" t="s">
        <v>69</v>
      </c>
      <c r="C52" s="2" t="s">
        <v>12</v>
      </c>
    </row>
    <row r="53" spans="1:16" ht="37.200000000000003" customHeight="1" x14ac:dyDescent="0.25">
      <c r="A53" s="2"/>
      <c r="B53" s="117"/>
      <c r="C53" s="539" t="s">
        <v>384</v>
      </c>
      <c r="D53" s="401"/>
      <c r="E53" s="401"/>
      <c r="F53" s="401"/>
      <c r="G53" s="401"/>
      <c r="H53" s="401"/>
      <c r="I53" s="401"/>
      <c r="J53" s="401"/>
      <c r="K53" s="401"/>
      <c r="L53" s="401"/>
      <c r="M53" s="401"/>
      <c r="N53" s="401"/>
      <c r="O53" s="601"/>
      <c r="P53" s="601"/>
    </row>
    <row r="54" spans="1:16" ht="12" customHeight="1" x14ac:dyDescent="0.25">
      <c r="A54" s="2"/>
      <c r="B54" s="117"/>
      <c r="C54" s="212"/>
      <c r="D54" s="222"/>
      <c r="E54" s="222"/>
      <c r="F54" s="222"/>
      <c r="G54" s="222"/>
      <c r="H54" s="222"/>
      <c r="I54" s="222"/>
      <c r="J54" s="222"/>
      <c r="K54" s="222"/>
      <c r="L54" s="222"/>
      <c r="M54" s="222"/>
      <c r="N54" s="222"/>
      <c r="O54" s="224"/>
      <c r="P54" s="224"/>
    </row>
    <row r="55" spans="1:16" ht="12" customHeight="1" x14ac:dyDescent="0.25">
      <c r="A55" s="2"/>
      <c r="B55" s="117"/>
      <c r="C55" s="212"/>
      <c r="D55" s="222"/>
      <c r="E55" s="222"/>
      <c r="F55" s="222"/>
      <c r="G55" s="222"/>
      <c r="H55" s="222"/>
      <c r="I55" s="222"/>
      <c r="J55" s="222"/>
      <c r="K55" s="222"/>
      <c r="L55" s="222"/>
      <c r="M55" s="222"/>
      <c r="N55" s="222"/>
      <c r="O55" s="224"/>
      <c r="P55" s="224"/>
    </row>
    <row r="56" spans="1:16" s="91" customFormat="1" ht="25.95" customHeight="1" x14ac:dyDescent="0.25">
      <c r="A56" s="90"/>
      <c r="B56" s="118"/>
      <c r="C56" s="119"/>
      <c r="D56" s="204" t="s">
        <v>381</v>
      </c>
      <c r="E56" s="442" t="s">
        <v>368</v>
      </c>
      <c r="F56" s="600"/>
      <c r="G56" s="442" t="s">
        <v>369</v>
      </c>
      <c r="H56" s="600"/>
      <c r="I56" s="442" t="s">
        <v>382</v>
      </c>
      <c r="J56" s="600"/>
      <c r="K56" s="442" t="s">
        <v>383</v>
      </c>
      <c r="L56" s="600"/>
      <c r="M56" s="606"/>
      <c r="N56" s="606"/>
      <c r="O56" s="234"/>
      <c r="P56" s="234"/>
    </row>
    <row r="57" spans="1:16" ht="13.2" customHeight="1" x14ac:dyDescent="0.25">
      <c r="A57" s="2"/>
      <c r="B57" s="117"/>
      <c r="C57" s="212"/>
      <c r="D57" s="203">
        <v>2020</v>
      </c>
      <c r="E57" s="409" t="s">
        <v>370</v>
      </c>
      <c r="F57" s="581"/>
      <c r="G57" s="409" t="str">
        <f>E58</f>
        <v>Febrero</v>
      </c>
      <c r="H57" s="581"/>
      <c r="I57" s="582">
        <v>1222351.3999999999</v>
      </c>
      <c r="J57" s="583"/>
      <c r="K57" s="409" t="s">
        <v>385</v>
      </c>
      <c r="L57" s="581"/>
      <c r="M57" s="585"/>
      <c r="N57" s="585"/>
      <c r="O57" s="224">
        <v>1</v>
      </c>
      <c r="P57" s="224"/>
    </row>
    <row r="58" spans="1:16" ht="13.2" customHeight="1" x14ac:dyDescent="0.25">
      <c r="A58" s="2"/>
      <c r="B58" s="117"/>
      <c r="C58" s="212"/>
      <c r="D58" s="203">
        <v>2020</v>
      </c>
      <c r="E58" s="409" t="s">
        <v>371</v>
      </c>
      <c r="F58" s="581"/>
      <c r="G58" s="409" t="str">
        <f t="shared" ref="G58:G65" si="0">E59</f>
        <v>Marzo</v>
      </c>
      <c r="H58" s="581"/>
      <c r="I58" s="582">
        <v>1222351.3999999999</v>
      </c>
      <c r="J58" s="583"/>
      <c r="K58" s="409" t="s">
        <v>385</v>
      </c>
      <c r="L58" s="581"/>
      <c r="M58" s="585"/>
      <c r="N58" s="585"/>
      <c r="O58" s="224">
        <v>2</v>
      </c>
      <c r="P58" s="224"/>
    </row>
    <row r="59" spans="1:16" ht="13.2" customHeight="1" x14ac:dyDescent="0.25">
      <c r="A59" s="2"/>
      <c r="B59" s="117"/>
      <c r="C59" s="212"/>
      <c r="D59" s="203">
        <v>2020</v>
      </c>
      <c r="E59" s="409" t="s">
        <v>372</v>
      </c>
      <c r="F59" s="581"/>
      <c r="G59" s="409" t="str">
        <f t="shared" si="0"/>
        <v>Abril</v>
      </c>
      <c r="H59" s="581"/>
      <c r="I59" s="582">
        <v>1222351.3999999999</v>
      </c>
      <c r="J59" s="583"/>
      <c r="K59" s="409" t="s">
        <v>385</v>
      </c>
      <c r="L59" s="581"/>
      <c r="M59" s="585"/>
      <c r="N59" s="585"/>
      <c r="O59" s="224">
        <v>3</v>
      </c>
      <c r="P59" s="224"/>
    </row>
    <row r="60" spans="1:16" ht="13.2" customHeight="1" x14ac:dyDescent="0.25">
      <c r="A60" s="2"/>
      <c r="B60" s="117"/>
      <c r="C60" s="212"/>
      <c r="D60" s="203">
        <v>2020</v>
      </c>
      <c r="E60" s="409" t="s">
        <v>373</v>
      </c>
      <c r="F60" s="581"/>
      <c r="G60" s="409" t="str">
        <f t="shared" si="0"/>
        <v>Mayo</v>
      </c>
      <c r="H60" s="581"/>
      <c r="I60" s="582">
        <v>1222351.3999999999</v>
      </c>
      <c r="J60" s="583"/>
      <c r="K60" s="409" t="s">
        <v>385</v>
      </c>
      <c r="L60" s="581"/>
      <c r="M60" s="585"/>
      <c r="N60" s="585"/>
      <c r="O60" s="224">
        <v>4</v>
      </c>
      <c r="P60" s="224"/>
    </row>
    <row r="61" spans="1:16" ht="13.2" customHeight="1" x14ac:dyDescent="0.25">
      <c r="A61" s="2"/>
      <c r="B61" s="117"/>
      <c r="C61" s="212"/>
      <c r="D61" s="203">
        <v>2020</v>
      </c>
      <c r="E61" s="409" t="s">
        <v>374</v>
      </c>
      <c r="F61" s="581"/>
      <c r="G61" s="409" t="str">
        <f t="shared" si="0"/>
        <v>Junio</v>
      </c>
      <c r="H61" s="581"/>
      <c r="I61" s="582">
        <v>1222351.3999999999</v>
      </c>
      <c r="J61" s="583"/>
      <c r="K61" s="409" t="s">
        <v>385</v>
      </c>
      <c r="L61" s="581"/>
      <c r="M61" s="585"/>
      <c r="N61" s="585"/>
      <c r="O61" s="224">
        <v>5</v>
      </c>
      <c r="P61" s="224"/>
    </row>
    <row r="62" spans="1:16" ht="13.2" customHeight="1" x14ac:dyDescent="0.25">
      <c r="A62" s="2"/>
      <c r="B62" s="117"/>
      <c r="C62" s="212"/>
      <c r="D62" s="203">
        <v>2020</v>
      </c>
      <c r="E62" s="409" t="s">
        <v>375</v>
      </c>
      <c r="F62" s="581"/>
      <c r="G62" s="409" t="str">
        <f t="shared" si="0"/>
        <v>Julio</v>
      </c>
      <c r="H62" s="581"/>
      <c r="I62" s="582">
        <v>1222351.3999999999</v>
      </c>
      <c r="J62" s="583"/>
      <c r="K62" s="409" t="s">
        <v>385</v>
      </c>
      <c r="L62" s="581"/>
      <c r="M62" s="585"/>
      <c r="N62" s="585"/>
      <c r="O62" s="224">
        <v>6</v>
      </c>
      <c r="P62" s="224"/>
    </row>
    <row r="63" spans="1:16" ht="13.2" customHeight="1" x14ac:dyDescent="0.25">
      <c r="A63" s="2"/>
      <c r="B63" s="117"/>
      <c r="C63" s="212"/>
      <c r="D63" s="203">
        <v>2020</v>
      </c>
      <c r="E63" s="409" t="s">
        <v>376</v>
      </c>
      <c r="F63" s="581"/>
      <c r="G63" s="409" t="str">
        <f t="shared" si="0"/>
        <v>Agosto</v>
      </c>
      <c r="H63" s="581"/>
      <c r="I63" s="582">
        <v>1222351.3999999999</v>
      </c>
      <c r="J63" s="583"/>
      <c r="K63" s="409" t="s">
        <v>385</v>
      </c>
      <c r="L63" s="581"/>
      <c r="M63" s="585"/>
      <c r="N63" s="585"/>
      <c r="O63" s="224">
        <v>7</v>
      </c>
      <c r="P63" s="224"/>
    </row>
    <row r="64" spans="1:16" ht="13.2" customHeight="1" x14ac:dyDescent="0.25">
      <c r="A64" s="2"/>
      <c r="B64" s="117"/>
      <c r="C64" s="212"/>
      <c r="D64" s="203">
        <v>2020</v>
      </c>
      <c r="E64" s="409" t="s">
        <v>377</v>
      </c>
      <c r="F64" s="581"/>
      <c r="G64" s="409" t="str">
        <f t="shared" si="0"/>
        <v>Septiembre</v>
      </c>
      <c r="H64" s="581"/>
      <c r="I64" s="582">
        <v>1222351.3999999999</v>
      </c>
      <c r="J64" s="583"/>
      <c r="K64" s="409" t="s">
        <v>385</v>
      </c>
      <c r="L64" s="581"/>
      <c r="M64" s="585"/>
      <c r="N64" s="585"/>
      <c r="O64" s="224">
        <v>8</v>
      </c>
      <c r="P64" s="224"/>
    </row>
    <row r="65" spans="1:16" ht="13.2" customHeight="1" x14ac:dyDescent="0.25">
      <c r="A65" s="2"/>
      <c r="B65" s="117"/>
      <c r="C65" s="212"/>
      <c r="D65" s="203">
        <v>2020</v>
      </c>
      <c r="E65" s="409" t="s">
        <v>378</v>
      </c>
      <c r="F65" s="581"/>
      <c r="G65" s="409" t="str">
        <f t="shared" si="0"/>
        <v>Octubre</v>
      </c>
      <c r="H65" s="581"/>
      <c r="I65" s="582">
        <v>1222351.3999999999</v>
      </c>
      <c r="J65" s="583"/>
      <c r="K65" s="409" t="s">
        <v>385</v>
      </c>
      <c r="L65" s="581"/>
      <c r="M65" s="585"/>
      <c r="N65" s="585"/>
      <c r="O65" s="224">
        <v>9</v>
      </c>
      <c r="P65" s="224"/>
    </row>
    <row r="66" spans="1:16" ht="13.2" customHeight="1" x14ac:dyDescent="0.25">
      <c r="A66" s="2"/>
      <c r="B66" s="117"/>
      <c r="C66" s="212"/>
      <c r="D66" s="203">
        <v>2020</v>
      </c>
      <c r="E66" s="409" t="s">
        <v>379</v>
      </c>
      <c r="F66" s="581"/>
      <c r="G66" s="409" t="s">
        <v>380</v>
      </c>
      <c r="H66" s="581"/>
      <c r="I66" s="582">
        <v>1222351.3999999999</v>
      </c>
      <c r="J66" s="583"/>
      <c r="K66" s="409" t="s">
        <v>385</v>
      </c>
      <c r="L66" s="585"/>
      <c r="M66" s="585"/>
      <c r="N66" s="585"/>
      <c r="O66" s="224">
        <v>10</v>
      </c>
      <c r="P66" s="224"/>
    </row>
    <row r="67" spans="1:16" ht="13.2" customHeight="1" x14ac:dyDescent="0.25">
      <c r="A67" s="2"/>
      <c r="B67" s="117"/>
      <c r="C67" s="212"/>
      <c r="D67" s="203">
        <v>2020</v>
      </c>
      <c r="E67" s="409" t="str">
        <f>G66</f>
        <v>Noviembre</v>
      </c>
      <c r="F67" s="581"/>
      <c r="G67" s="409" t="s">
        <v>390</v>
      </c>
      <c r="H67" s="581"/>
      <c r="I67" s="582">
        <v>1222351.3999999999</v>
      </c>
      <c r="J67" s="583"/>
      <c r="K67" s="409" t="s">
        <v>385</v>
      </c>
      <c r="L67" s="585"/>
      <c r="M67" s="585"/>
      <c r="N67" s="585"/>
      <c r="O67" s="224">
        <v>11</v>
      </c>
      <c r="P67" s="224"/>
    </row>
    <row r="68" spans="1:16" ht="4.95" customHeight="1" x14ac:dyDescent="0.25">
      <c r="A68" s="2"/>
      <c r="B68" s="117"/>
      <c r="C68" s="212"/>
      <c r="D68" s="222"/>
      <c r="E68" s="401"/>
      <c r="F68" s="402"/>
      <c r="G68" s="401"/>
      <c r="H68" s="402"/>
      <c r="I68" s="598"/>
      <c r="J68" s="599"/>
      <c r="K68" s="401"/>
      <c r="L68" s="402"/>
      <c r="M68" s="222"/>
      <c r="N68" s="222"/>
      <c r="O68" s="224"/>
      <c r="P68" s="224"/>
    </row>
    <row r="69" spans="1:16" ht="13.2" customHeight="1" x14ac:dyDescent="0.25">
      <c r="A69" s="2"/>
      <c r="B69" s="117"/>
      <c r="C69" s="212"/>
      <c r="D69" s="396" t="s">
        <v>73</v>
      </c>
      <c r="E69" s="397"/>
      <c r="F69" s="397"/>
      <c r="G69" s="397"/>
      <c r="H69" s="398"/>
      <c r="I69" s="399">
        <f>SUM(I57:J68)</f>
        <v>13445865.400000002</v>
      </c>
      <c r="J69" s="400"/>
      <c r="K69" s="401"/>
      <c r="L69" s="402"/>
      <c r="M69" s="222"/>
      <c r="N69" s="222"/>
      <c r="O69" s="224"/>
      <c r="P69" s="224"/>
    </row>
    <row r="70" spans="1:16" ht="4.95" customHeight="1" x14ac:dyDescent="0.25">
      <c r="A70" s="2"/>
      <c r="B70" s="117"/>
      <c r="C70" s="212"/>
      <c r="D70" s="222"/>
      <c r="E70" s="401"/>
      <c r="F70" s="402"/>
      <c r="G70" s="401"/>
      <c r="H70" s="402"/>
      <c r="I70" s="598"/>
      <c r="J70" s="599"/>
      <c r="K70" s="401"/>
      <c r="L70" s="402"/>
      <c r="M70" s="222"/>
      <c r="N70" s="222"/>
      <c r="O70" s="224"/>
      <c r="P70" s="224"/>
    </row>
    <row r="71" spans="1:16" ht="13.2" customHeight="1" x14ac:dyDescent="0.25">
      <c r="A71" s="2"/>
      <c r="B71" s="117"/>
      <c r="C71" s="212"/>
      <c r="D71" s="203">
        <v>2021</v>
      </c>
      <c r="E71" s="409" t="str">
        <f>G67</f>
        <v>Diciembre</v>
      </c>
      <c r="F71" s="581"/>
      <c r="G71" s="409" t="s">
        <v>370</v>
      </c>
      <c r="H71" s="581"/>
      <c r="I71" s="582">
        <v>1222351.3999999999</v>
      </c>
      <c r="J71" s="583"/>
      <c r="K71" s="409" t="s">
        <v>385</v>
      </c>
      <c r="L71" s="585"/>
      <c r="M71" s="585"/>
      <c r="N71" s="585"/>
      <c r="O71" s="224">
        <v>1</v>
      </c>
      <c r="P71" s="224"/>
    </row>
    <row r="72" spans="1:16" ht="13.2" customHeight="1" x14ac:dyDescent="0.25">
      <c r="A72" s="2"/>
      <c r="B72" s="117"/>
      <c r="C72" s="212"/>
      <c r="D72" s="203">
        <v>2021</v>
      </c>
      <c r="E72" s="409" t="str">
        <f t="shared" ref="E72:E77" si="1">G71</f>
        <v>Enero</v>
      </c>
      <c r="F72" s="581"/>
      <c r="G72" s="409" t="s">
        <v>371</v>
      </c>
      <c r="H72" s="581"/>
      <c r="I72" s="582">
        <v>1260855.47</v>
      </c>
      <c r="J72" s="583"/>
      <c r="K72" s="409" t="s">
        <v>385</v>
      </c>
      <c r="L72" s="585"/>
      <c r="M72" s="585"/>
      <c r="N72" s="585"/>
      <c r="O72" s="224">
        <v>2</v>
      </c>
      <c r="P72" s="224"/>
    </row>
    <row r="73" spans="1:16" ht="13.2" customHeight="1" x14ac:dyDescent="0.25">
      <c r="A73" s="2"/>
      <c r="B73" s="117"/>
      <c r="C73" s="212"/>
      <c r="D73" s="203">
        <v>2021</v>
      </c>
      <c r="E73" s="409" t="str">
        <f t="shared" si="1"/>
        <v>Febrero</v>
      </c>
      <c r="F73" s="581"/>
      <c r="G73" s="409" t="s">
        <v>372</v>
      </c>
      <c r="H73" s="581"/>
      <c r="I73" s="582">
        <v>1260855.47</v>
      </c>
      <c r="J73" s="583"/>
      <c r="K73" s="409" t="s">
        <v>385</v>
      </c>
      <c r="L73" s="585"/>
      <c r="M73" s="585"/>
      <c r="N73" s="585"/>
      <c r="O73" s="224">
        <v>3</v>
      </c>
      <c r="P73" s="224"/>
    </row>
    <row r="74" spans="1:16" ht="13.2" customHeight="1" x14ac:dyDescent="0.25">
      <c r="A74" s="2"/>
      <c r="B74" s="117"/>
      <c r="C74" s="212"/>
      <c r="D74" s="203">
        <v>2021</v>
      </c>
      <c r="E74" s="409" t="str">
        <f t="shared" si="1"/>
        <v>Marzo</v>
      </c>
      <c r="F74" s="581"/>
      <c r="G74" s="409" t="s">
        <v>373</v>
      </c>
      <c r="H74" s="581"/>
      <c r="I74" s="582">
        <v>1260855.47</v>
      </c>
      <c r="J74" s="583"/>
      <c r="K74" s="409" t="s">
        <v>385</v>
      </c>
      <c r="L74" s="585"/>
      <c r="M74" s="585"/>
      <c r="N74" s="585"/>
      <c r="O74" s="224">
        <v>4</v>
      </c>
      <c r="P74" s="224"/>
    </row>
    <row r="75" spans="1:16" ht="13.2" customHeight="1" x14ac:dyDescent="0.25">
      <c r="A75" s="2"/>
      <c r="B75" s="117"/>
      <c r="C75" s="212"/>
      <c r="D75" s="203">
        <v>2021</v>
      </c>
      <c r="E75" s="409" t="str">
        <f t="shared" si="1"/>
        <v>Abril</v>
      </c>
      <c r="F75" s="581"/>
      <c r="G75" s="409" t="s">
        <v>374</v>
      </c>
      <c r="H75" s="581"/>
      <c r="I75" s="582">
        <v>1260855.47</v>
      </c>
      <c r="J75" s="583"/>
      <c r="K75" s="409" t="s">
        <v>385</v>
      </c>
      <c r="L75" s="585"/>
      <c r="M75" s="585"/>
      <c r="N75" s="585"/>
      <c r="O75" s="224">
        <v>5</v>
      </c>
      <c r="P75" s="224"/>
    </row>
    <row r="76" spans="1:16" ht="13.2" customHeight="1" x14ac:dyDescent="0.25">
      <c r="A76" s="2"/>
      <c r="B76" s="117"/>
      <c r="C76" s="212"/>
      <c r="D76" s="203">
        <v>2021</v>
      </c>
      <c r="E76" s="409" t="str">
        <f t="shared" si="1"/>
        <v>Mayo</v>
      </c>
      <c r="F76" s="581"/>
      <c r="G76" s="409" t="s">
        <v>375</v>
      </c>
      <c r="H76" s="581"/>
      <c r="I76" s="582">
        <v>1260855.47</v>
      </c>
      <c r="J76" s="583"/>
      <c r="K76" s="409" t="s">
        <v>385</v>
      </c>
      <c r="L76" s="585"/>
      <c r="M76" s="585"/>
      <c r="N76" s="585"/>
      <c r="O76" s="224">
        <v>6</v>
      </c>
      <c r="P76" s="224"/>
    </row>
    <row r="77" spans="1:16" ht="13.2" customHeight="1" x14ac:dyDescent="0.25">
      <c r="A77" s="2"/>
      <c r="B77" s="117"/>
      <c r="C77" s="212"/>
      <c r="D77" s="203">
        <v>2021</v>
      </c>
      <c r="E77" s="409" t="str">
        <f t="shared" si="1"/>
        <v>Junio</v>
      </c>
      <c r="F77" s="581"/>
      <c r="G77" s="409" t="s">
        <v>376</v>
      </c>
      <c r="H77" s="581"/>
      <c r="I77" s="582">
        <v>1260855.47</v>
      </c>
      <c r="J77" s="583"/>
      <c r="K77" s="409" t="s">
        <v>385</v>
      </c>
      <c r="L77" s="585"/>
      <c r="M77" s="585"/>
      <c r="N77" s="585"/>
      <c r="O77" s="224">
        <f t="shared" ref="O77:O82" si="2">O76+1</f>
        <v>7</v>
      </c>
      <c r="P77" s="224"/>
    </row>
    <row r="78" spans="1:16" ht="13.2" customHeight="1" x14ac:dyDescent="0.25">
      <c r="A78" s="2"/>
      <c r="B78" s="117"/>
      <c r="C78" s="212"/>
      <c r="D78" s="203">
        <v>2021</v>
      </c>
      <c r="E78" s="409" t="str">
        <f t="shared" ref="E78" si="3">G77</f>
        <v>Julio</v>
      </c>
      <c r="F78" s="581"/>
      <c r="G78" s="409" t="s">
        <v>377</v>
      </c>
      <c r="H78" s="581"/>
      <c r="I78" s="582">
        <v>1260855.47</v>
      </c>
      <c r="J78" s="583"/>
      <c r="K78" s="409" t="s">
        <v>385</v>
      </c>
      <c r="L78" s="585"/>
      <c r="M78" s="585"/>
      <c r="N78" s="585"/>
      <c r="O78" s="224">
        <f t="shared" si="2"/>
        <v>8</v>
      </c>
      <c r="P78" s="224"/>
    </row>
    <row r="79" spans="1:16" ht="13.2" customHeight="1" x14ac:dyDescent="0.25">
      <c r="A79" s="2"/>
      <c r="B79" s="117"/>
      <c r="C79" s="212"/>
      <c r="D79" s="203">
        <v>2021</v>
      </c>
      <c r="E79" s="409" t="str">
        <f t="shared" ref="E79" si="4">G78</f>
        <v>Agosto</v>
      </c>
      <c r="F79" s="581"/>
      <c r="G79" s="409" t="s">
        <v>378</v>
      </c>
      <c r="H79" s="581"/>
      <c r="I79" s="582">
        <v>1260855.47</v>
      </c>
      <c r="J79" s="583"/>
      <c r="K79" s="409" t="s">
        <v>385</v>
      </c>
      <c r="L79" s="585"/>
      <c r="M79" s="585"/>
      <c r="N79" s="585"/>
      <c r="O79" s="224">
        <f t="shared" si="2"/>
        <v>9</v>
      </c>
      <c r="P79" s="224"/>
    </row>
    <row r="80" spans="1:16" ht="13.2" customHeight="1" x14ac:dyDescent="0.25">
      <c r="A80" s="2"/>
      <c r="B80" s="117"/>
      <c r="C80" s="212"/>
      <c r="D80" s="203">
        <v>2021</v>
      </c>
      <c r="E80" s="409" t="str">
        <f t="shared" ref="E80" si="5">G79</f>
        <v>Septiembre</v>
      </c>
      <c r="F80" s="581"/>
      <c r="G80" s="409" t="s">
        <v>379</v>
      </c>
      <c r="H80" s="581"/>
      <c r="I80" s="582">
        <v>1260855.47</v>
      </c>
      <c r="J80" s="583"/>
      <c r="K80" s="409" t="s">
        <v>385</v>
      </c>
      <c r="L80" s="585"/>
      <c r="M80" s="585"/>
      <c r="N80" s="585"/>
      <c r="O80" s="224">
        <f t="shared" si="2"/>
        <v>10</v>
      </c>
      <c r="P80" s="224"/>
    </row>
    <row r="81" spans="1:16" ht="13.2" customHeight="1" x14ac:dyDescent="0.25">
      <c r="A81" s="2"/>
      <c r="B81" s="117"/>
      <c r="C81" s="212"/>
      <c r="D81" s="203">
        <v>2021</v>
      </c>
      <c r="E81" s="409" t="str">
        <f t="shared" ref="E81" si="6">G80</f>
        <v>Octubre</v>
      </c>
      <c r="F81" s="581"/>
      <c r="G81" s="409" t="s">
        <v>380</v>
      </c>
      <c r="H81" s="581"/>
      <c r="I81" s="582">
        <v>1260855.47</v>
      </c>
      <c r="J81" s="583"/>
      <c r="K81" s="409" t="s">
        <v>385</v>
      </c>
      <c r="L81" s="585"/>
      <c r="M81" s="585"/>
      <c r="N81" s="585"/>
      <c r="O81" s="224">
        <f t="shared" si="2"/>
        <v>11</v>
      </c>
      <c r="P81" s="224"/>
    </row>
    <row r="82" spans="1:16" ht="13.2" customHeight="1" x14ac:dyDescent="0.25">
      <c r="A82" s="2"/>
      <c r="B82" s="117"/>
      <c r="C82" s="212"/>
      <c r="D82" s="203">
        <v>2021</v>
      </c>
      <c r="E82" s="409" t="str">
        <f t="shared" ref="E82" si="7">G81</f>
        <v>Noviembre</v>
      </c>
      <c r="F82" s="581"/>
      <c r="G82" s="409" t="s">
        <v>390</v>
      </c>
      <c r="H82" s="581"/>
      <c r="I82" s="582">
        <v>1260855.47</v>
      </c>
      <c r="J82" s="583"/>
      <c r="K82" s="409" t="s">
        <v>385</v>
      </c>
      <c r="L82" s="585"/>
      <c r="M82" s="585"/>
      <c r="N82" s="585"/>
      <c r="O82" s="224">
        <f t="shared" si="2"/>
        <v>12</v>
      </c>
      <c r="P82" s="224"/>
    </row>
    <row r="83" spans="1:16" ht="4.95" customHeight="1" x14ac:dyDescent="0.25">
      <c r="A83" s="2"/>
      <c r="B83" s="117"/>
      <c r="C83" s="212"/>
      <c r="D83" s="120"/>
      <c r="E83" s="120"/>
      <c r="F83" s="105"/>
      <c r="G83" s="120"/>
      <c r="H83" s="105"/>
      <c r="I83" s="121"/>
      <c r="J83" s="98"/>
      <c r="K83" s="120"/>
      <c r="L83" s="220"/>
      <c r="M83" s="220"/>
      <c r="N83" s="220"/>
      <c r="O83" s="224"/>
      <c r="P83" s="224"/>
    </row>
    <row r="84" spans="1:16" ht="13.2" customHeight="1" x14ac:dyDescent="0.25">
      <c r="A84" s="2"/>
      <c r="B84" s="117"/>
      <c r="C84" s="212"/>
      <c r="D84" s="396" t="s">
        <v>73</v>
      </c>
      <c r="E84" s="397"/>
      <c r="F84" s="397"/>
      <c r="G84" s="397"/>
      <c r="H84" s="398"/>
      <c r="I84" s="399">
        <f>SUM(I71:J83)</f>
        <v>15091761.570000002</v>
      </c>
      <c r="J84" s="400"/>
      <c r="K84" s="401"/>
      <c r="L84" s="402"/>
      <c r="M84" s="222"/>
      <c r="N84" s="222"/>
      <c r="O84" s="224"/>
      <c r="P84" s="224"/>
    </row>
    <row r="85" spans="1:16" ht="4.95" customHeight="1" x14ac:dyDescent="0.25">
      <c r="A85" s="2"/>
      <c r="B85" s="117"/>
      <c r="C85" s="212"/>
      <c r="D85" s="66"/>
      <c r="E85" s="66"/>
      <c r="F85" s="66"/>
      <c r="G85" s="66"/>
      <c r="H85" s="66"/>
      <c r="I85" s="122"/>
      <c r="J85" s="92"/>
      <c r="K85" s="222"/>
      <c r="L85" s="223"/>
      <c r="M85" s="222"/>
      <c r="N85" s="222"/>
      <c r="O85" s="224"/>
      <c r="P85" s="224"/>
    </row>
    <row r="86" spans="1:16" ht="13.2" customHeight="1" x14ac:dyDescent="0.25">
      <c r="A86" s="2"/>
      <c r="B86" s="117"/>
      <c r="C86" s="212"/>
      <c r="D86" s="203">
        <v>2022</v>
      </c>
      <c r="E86" s="409" t="str">
        <f>G82</f>
        <v>Diciembre</v>
      </c>
      <c r="F86" s="581"/>
      <c r="G86" s="409" t="s">
        <v>370</v>
      </c>
      <c r="H86" s="581"/>
      <c r="I86" s="582">
        <v>1457361.75</v>
      </c>
      <c r="J86" s="583"/>
      <c r="K86" s="409" t="s">
        <v>385</v>
      </c>
      <c r="L86" s="585"/>
      <c r="M86" s="585"/>
      <c r="N86" s="585"/>
      <c r="O86" s="224">
        <v>1</v>
      </c>
      <c r="P86" s="245"/>
    </row>
    <row r="87" spans="1:16" ht="13.2" customHeight="1" x14ac:dyDescent="0.25">
      <c r="A87" s="2"/>
      <c r="B87" s="117"/>
      <c r="C87" s="243"/>
      <c r="D87" s="242">
        <v>2022</v>
      </c>
      <c r="E87" s="409" t="str">
        <f t="shared" ref="E87:E92" si="8">G86</f>
        <v>Enero</v>
      </c>
      <c r="F87" s="581"/>
      <c r="G87" s="409" t="s">
        <v>371</v>
      </c>
      <c r="H87" s="581"/>
      <c r="I87" s="582">
        <v>1353528.34</v>
      </c>
      <c r="J87" s="583"/>
      <c r="K87" s="409" t="s">
        <v>385</v>
      </c>
      <c r="L87" s="585"/>
      <c r="M87" s="585"/>
      <c r="N87" s="585"/>
      <c r="O87" s="244">
        <f t="shared" ref="O87:O95" si="9">O86+1</f>
        <v>2</v>
      </c>
      <c r="P87" s="245"/>
    </row>
    <row r="88" spans="1:16" ht="13.2" customHeight="1" x14ac:dyDescent="0.25">
      <c r="A88" s="2"/>
      <c r="B88" s="117"/>
      <c r="C88" s="253"/>
      <c r="D88" s="252">
        <v>2022</v>
      </c>
      <c r="E88" s="409" t="str">
        <f t="shared" si="8"/>
        <v>Febrero</v>
      </c>
      <c r="F88" s="581"/>
      <c r="G88" s="409" t="s">
        <v>372</v>
      </c>
      <c r="H88" s="581"/>
      <c r="I88" s="582">
        <v>1353528.34</v>
      </c>
      <c r="J88" s="583"/>
      <c r="K88" s="409" t="s">
        <v>385</v>
      </c>
      <c r="L88" s="585"/>
      <c r="M88" s="585"/>
      <c r="N88" s="585"/>
      <c r="O88" s="254">
        <f t="shared" si="9"/>
        <v>3</v>
      </c>
      <c r="P88" s="245"/>
    </row>
    <row r="89" spans="1:16" ht="13.2" customHeight="1" x14ac:dyDescent="0.25">
      <c r="A89" s="2"/>
      <c r="B89" s="117"/>
      <c r="C89" s="259"/>
      <c r="D89" s="258">
        <v>2022</v>
      </c>
      <c r="E89" s="409" t="str">
        <f t="shared" si="8"/>
        <v>Marzo</v>
      </c>
      <c r="F89" s="581"/>
      <c r="G89" s="409" t="s">
        <v>373</v>
      </c>
      <c r="H89" s="581"/>
      <c r="I89" s="582">
        <v>1353528.34</v>
      </c>
      <c r="J89" s="583"/>
      <c r="K89" s="409" t="s">
        <v>385</v>
      </c>
      <c r="L89" s="585"/>
      <c r="M89" s="585"/>
      <c r="N89" s="585"/>
      <c r="O89" s="260">
        <f t="shared" si="9"/>
        <v>4</v>
      </c>
      <c r="P89" s="245"/>
    </row>
    <row r="90" spans="1:16" ht="13.2" customHeight="1" x14ac:dyDescent="0.25">
      <c r="A90" s="2"/>
      <c r="B90" s="117"/>
      <c r="C90" s="267"/>
      <c r="D90" s="265">
        <v>2022</v>
      </c>
      <c r="E90" s="409" t="str">
        <f t="shared" si="8"/>
        <v>Abril</v>
      </c>
      <c r="F90" s="581"/>
      <c r="G90" s="409" t="s">
        <v>374</v>
      </c>
      <c r="H90" s="581"/>
      <c r="I90" s="582">
        <v>1353528.34</v>
      </c>
      <c r="J90" s="583"/>
      <c r="K90" s="409" t="s">
        <v>385</v>
      </c>
      <c r="L90" s="585"/>
      <c r="M90" s="585"/>
      <c r="N90" s="585"/>
      <c r="O90" s="268">
        <f t="shared" si="9"/>
        <v>5</v>
      </c>
      <c r="P90" s="245"/>
    </row>
    <row r="91" spans="1:16" ht="13.2" customHeight="1" x14ac:dyDescent="0.25">
      <c r="A91" s="2"/>
      <c r="B91" s="117"/>
      <c r="C91" s="271"/>
      <c r="D91" s="270">
        <v>2022</v>
      </c>
      <c r="E91" s="409" t="str">
        <f t="shared" si="8"/>
        <v>Mayo</v>
      </c>
      <c r="F91" s="581"/>
      <c r="G91" s="409" t="s">
        <v>375</v>
      </c>
      <c r="H91" s="581"/>
      <c r="I91" s="582">
        <v>1353528.34</v>
      </c>
      <c r="J91" s="583"/>
      <c r="K91" s="409" t="s">
        <v>385</v>
      </c>
      <c r="L91" s="585"/>
      <c r="M91" s="585"/>
      <c r="N91" s="585"/>
      <c r="O91" s="272">
        <f t="shared" si="9"/>
        <v>6</v>
      </c>
      <c r="P91" s="245"/>
    </row>
    <row r="92" spans="1:16" ht="13.2" customHeight="1" x14ac:dyDescent="0.25">
      <c r="A92" s="2"/>
      <c r="B92" s="117"/>
      <c r="C92" s="286"/>
      <c r="D92" s="285">
        <v>2022</v>
      </c>
      <c r="E92" s="409" t="str">
        <f t="shared" si="8"/>
        <v>Junio</v>
      </c>
      <c r="F92" s="581"/>
      <c r="G92" s="409" t="s">
        <v>376</v>
      </c>
      <c r="H92" s="581"/>
      <c r="I92" s="582">
        <v>1353528.34</v>
      </c>
      <c r="J92" s="583"/>
      <c r="K92" s="409" t="s">
        <v>385</v>
      </c>
      <c r="L92" s="585"/>
      <c r="M92" s="585"/>
      <c r="N92" s="585"/>
      <c r="O92" s="287">
        <f t="shared" si="9"/>
        <v>7</v>
      </c>
      <c r="P92" s="245"/>
    </row>
    <row r="93" spans="1:16" ht="13.2" customHeight="1" x14ac:dyDescent="0.25">
      <c r="A93" s="2"/>
      <c r="B93" s="117"/>
      <c r="C93" s="297"/>
      <c r="D93" s="296">
        <v>2022</v>
      </c>
      <c r="E93" s="409" t="str">
        <f t="shared" ref="E93" si="10">G92</f>
        <v>Julio</v>
      </c>
      <c r="F93" s="581"/>
      <c r="G93" s="409" t="s">
        <v>377</v>
      </c>
      <c r="H93" s="581"/>
      <c r="I93" s="582">
        <v>1353528.34</v>
      </c>
      <c r="J93" s="583"/>
      <c r="K93" s="409" t="s">
        <v>385</v>
      </c>
      <c r="L93" s="585"/>
      <c r="M93" s="585"/>
      <c r="N93" s="585"/>
      <c r="O93" s="298">
        <f t="shared" si="9"/>
        <v>8</v>
      </c>
      <c r="P93" s="245"/>
    </row>
    <row r="94" spans="1:16" ht="13.2" customHeight="1" x14ac:dyDescent="0.25">
      <c r="A94" s="2"/>
      <c r="B94" s="117"/>
      <c r="C94" s="331"/>
      <c r="D94" s="330">
        <v>2022</v>
      </c>
      <c r="E94" s="409" t="str">
        <f t="shared" ref="E94" si="11">G93</f>
        <v>Agosto</v>
      </c>
      <c r="F94" s="581"/>
      <c r="G94" s="409" t="s">
        <v>378</v>
      </c>
      <c r="H94" s="581"/>
      <c r="I94" s="582">
        <v>1380795.36</v>
      </c>
      <c r="J94" s="583"/>
      <c r="K94" s="409" t="s">
        <v>385</v>
      </c>
      <c r="L94" s="585"/>
      <c r="M94" s="585"/>
      <c r="N94" s="585"/>
      <c r="O94" s="332">
        <f t="shared" si="9"/>
        <v>9</v>
      </c>
      <c r="P94" s="245"/>
    </row>
    <row r="95" spans="1:16" ht="13.2" customHeight="1" x14ac:dyDescent="0.25">
      <c r="A95" s="2"/>
      <c r="B95" s="117"/>
      <c r="C95" s="342"/>
      <c r="D95" s="341">
        <v>2022</v>
      </c>
      <c r="E95" s="409" t="str">
        <f t="shared" ref="E95" si="12">G94</f>
        <v>Septiembre</v>
      </c>
      <c r="F95" s="581"/>
      <c r="G95" s="409" t="s">
        <v>379</v>
      </c>
      <c r="H95" s="581"/>
      <c r="I95" s="582">
        <v>1436151.47</v>
      </c>
      <c r="J95" s="583"/>
      <c r="K95" s="409" t="s">
        <v>385</v>
      </c>
      <c r="L95" s="585"/>
      <c r="M95" s="585"/>
      <c r="N95" s="585"/>
      <c r="O95" s="343">
        <f t="shared" si="9"/>
        <v>10</v>
      </c>
      <c r="P95" s="245"/>
    </row>
    <row r="96" spans="1:16" ht="13.2" customHeight="1" x14ac:dyDescent="0.25">
      <c r="A96" s="2"/>
      <c r="B96" s="117"/>
      <c r="C96" s="354"/>
      <c r="D96" s="353">
        <v>2022</v>
      </c>
      <c r="E96" s="406" t="s">
        <v>379</v>
      </c>
      <c r="F96" s="407"/>
      <c r="G96" s="406" t="s">
        <v>380</v>
      </c>
      <c r="H96" s="407"/>
      <c r="I96" s="753">
        <v>1932442.46</v>
      </c>
      <c r="J96" s="754"/>
      <c r="K96" s="409" t="s">
        <v>385</v>
      </c>
      <c r="L96" s="585"/>
      <c r="M96" s="585"/>
      <c r="N96" s="585"/>
      <c r="O96" s="357">
        <v>11</v>
      </c>
      <c r="P96" s="245"/>
    </row>
    <row r="97" spans="1:16" ht="13.2" customHeight="1" x14ac:dyDescent="0.25">
      <c r="A97" s="2"/>
      <c r="B97" s="117"/>
      <c r="C97" s="348"/>
      <c r="D97" s="347">
        <v>2022</v>
      </c>
      <c r="E97" s="409" t="s">
        <v>380</v>
      </c>
      <c r="F97" s="581"/>
      <c r="G97" s="409" t="s">
        <v>390</v>
      </c>
      <c r="H97" s="581"/>
      <c r="I97" s="582">
        <v>1865615.11</v>
      </c>
      <c r="J97" s="583"/>
      <c r="K97" s="409" t="s">
        <v>385</v>
      </c>
      <c r="L97" s="585"/>
      <c r="M97" s="585"/>
      <c r="N97" s="585"/>
      <c r="O97" s="349">
        <v>12</v>
      </c>
      <c r="P97" s="245"/>
    </row>
    <row r="98" spans="1:16" ht="4.95" customHeight="1" x14ac:dyDescent="0.25">
      <c r="A98" s="2"/>
      <c r="B98" s="117"/>
      <c r="C98" s="212"/>
      <c r="D98" s="66"/>
      <c r="E98" s="66"/>
      <c r="F98" s="66"/>
      <c r="G98" s="66"/>
      <c r="H98" s="66"/>
      <c r="I98" s="122"/>
      <c r="J98" s="92"/>
      <c r="K98" s="222"/>
      <c r="L98" s="223"/>
      <c r="M98" s="222"/>
      <c r="N98" s="222"/>
      <c r="O98" s="224"/>
      <c r="P98" s="224"/>
    </row>
    <row r="99" spans="1:16" ht="13.2" customHeight="1" x14ac:dyDescent="0.25">
      <c r="A99" s="2"/>
      <c r="B99" s="117"/>
      <c r="C99" s="212"/>
      <c r="D99" s="396" t="s">
        <v>73</v>
      </c>
      <c r="E99" s="397"/>
      <c r="F99" s="397"/>
      <c r="G99" s="397"/>
      <c r="H99" s="398"/>
      <c r="I99" s="399">
        <f>SUM(I86:J98)</f>
        <v>17547064.529999997</v>
      </c>
      <c r="J99" s="400"/>
      <c r="K99" s="401"/>
      <c r="L99" s="402"/>
      <c r="M99" s="222"/>
      <c r="N99" s="222"/>
      <c r="O99" s="224"/>
      <c r="P99" s="224"/>
    </row>
    <row r="100" spans="1:16" ht="4.95" customHeight="1" x14ac:dyDescent="0.25">
      <c r="A100" s="2"/>
      <c r="B100" s="117"/>
      <c r="C100" s="212"/>
      <c r="D100" s="66"/>
      <c r="E100" s="66"/>
      <c r="F100" s="66"/>
      <c r="G100" s="66"/>
      <c r="H100" s="66"/>
      <c r="I100" s="122"/>
      <c r="J100" s="92"/>
      <c r="K100" s="222"/>
      <c r="L100" s="223"/>
      <c r="M100" s="222"/>
      <c r="N100" s="222"/>
      <c r="O100" s="224"/>
      <c r="P100" s="224"/>
    </row>
    <row r="101" spans="1:16" ht="13.2" customHeight="1" x14ac:dyDescent="0.25">
      <c r="A101" s="2"/>
      <c r="B101" s="117"/>
      <c r="C101" s="363"/>
      <c r="D101" s="359">
        <v>2023</v>
      </c>
      <c r="E101" s="409" t="str">
        <f>G97</f>
        <v>Diciembre</v>
      </c>
      <c r="F101" s="581"/>
      <c r="G101" s="409" t="s">
        <v>370</v>
      </c>
      <c r="H101" s="581"/>
      <c r="I101" s="582">
        <v>1805743.41</v>
      </c>
      <c r="J101" s="583"/>
      <c r="K101" s="409" t="s">
        <v>385</v>
      </c>
      <c r="L101" s="585"/>
      <c r="M101" s="585"/>
      <c r="N101" s="585"/>
      <c r="O101" s="367">
        <v>1</v>
      </c>
      <c r="P101" s="245"/>
    </row>
    <row r="102" spans="1:16" ht="4.95" customHeight="1" x14ac:dyDescent="0.25">
      <c r="A102" s="2"/>
      <c r="B102" s="117"/>
      <c r="C102" s="363"/>
      <c r="D102" s="66"/>
      <c r="E102" s="66"/>
      <c r="F102" s="66"/>
      <c r="G102" s="66"/>
      <c r="H102" s="66"/>
      <c r="I102" s="122"/>
      <c r="J102" s="92"/>
      <c r="K102" s="365"/>
      <c r="L102" s="366"/>
      <c r="M102" s="365"/>
      <c r="N102" s="365"/>
      <c r="O102" s="367"/>
      <c r="P102" s="367"/>
    </row>
    <row r="103" spans="1:16" ht="13.2" customHeight="1" x14ac:dyDescent="0.25">
      <c r="A103" s="2"/>
      <c r="B103" s="117"/>
      <c r="C103" s="363"/>
      <c r="D103" s="396" t="s">
        <v>73</v>
      </c>
      <c r="E103" s="397"/>
      <c r="F103" s="397"/>
      <c r="G103" s="397"/>
      <c r="H103" s="398"/>
      <c r="I103" s="399">
        <f>SUM(I101:J102)</f>
        <v>1805743.41</v>
      </c>
      <c r="J103" s="400"/>
      <c r="K103" s="401"/>
      <c r="L103" s="402"/>
      <c r="M103" s="365"/>
      <c r="N103" s="365"/>
      <c r="O103" s="367"/>
      <c r="P103" s="367"/>
    </row>
    <row r="104" spans="1:16" ht="13.95" customHeight="1" x14ac:dyDescent="0.25">
      <c r="A104" s="2"/>
      <c r="B104" s="117"/>
      <c r="C104" s="212"/>
      <c r="D104" s="396" t="s">
        <v>512</v>
      </c>
      <c r="E104" s="397"/>
      <c r="F104" s="397"/>
      <c r="G104" s="397"/>
      <c r="H104" s="398"/>
      <c r="I104" s="399">
        <f>I84+I69+I99+I103</f>
        <v>47890434.909999996</v>
      </c>
      <c r="J104" s="400"/>
      <c r="K104" s="607"/>
      <c r="L104" s="402"/>
      <c r="M104" s="222"/>
      <c r="N104" s="222"/>
      <c r="O104" s="224"/>
      <c r="P104" s="224"/>
    </row>
    <row r="105" spans="1:16" ht="4.95" customHeight="1" x14ac:dyDescent="0.25">
      <c r="A105" s="2"/>
      <c r="B105" s="117"/>
      <c r="C105" s="212"/>
      <c r="D105" s="66"/>
      <c r="E105" s="66"/>
      <c r="F105" s="66"/>
      <c r="G105" s="66"/>
      <c r="H105" s="66"/>
      <c r="I105" s="122"/>
      <c r="J105" s="92"/>
      <c r="K105" s="222"/>
      <c r="L105" s="223"/>
      <c r="M105" s="222"/>
      <c r="N105" s="222"/>
      <c r="O105" s="224"/>
      <c r="P105" s="224"/>
    </row>
    <row r="106" spans="1:16" ht="13.2" customHeight="1" x14ac:dyDescent="0.25">
      <c r="A106" s="2"/>
      <c r="B106" s="117"/>
      <c r="C106" s="212"/>
      <c r="D106" s="123" t="s">
        <v>386</v>
      </c>
      <c r="E106" s="593" t="s">
        <v>387</v>
      </c>
      <c r="F106" s="594"/>
      <c r="G106" s="594"/>
      <c r="H106" s="595"/>
      <c r="I106" s="582">
        <v>317658.03000000003</v>
      </c>
      <c r="J106" s="583"/>
      <c r="K106" s="222"/>
      <c r="L106" s="223"/>
      <c r="M106" s="222"/>
      <c r="N106" s="222"/>
      <c r="O106" s="224"/>
      <c r="P106" s="224"/>
    </row>
    <row r="107" spans="1:16" ht="13.2" customHeight="1" x14ac:dyDescent="0.25">
      <c r="A107" s="2"/>
      <c r="B107" s="117"/>
      <c r="C107" s="212"/>
      <c r="D107" s="124" t="s">
        <v>388</v>
      </c>
      <c r="E107" s="593" t="s">
        <v>387</v>
      </c>
      <c r="F107" s="594"/>
      <c r="G107" s="594"/>
      <c r="H107" s="595"/>
      <c r="I107" s="582">
        <v>539886</v>
      </c>
      <c r="J107" s="583"/>
      <c r="K107" s="222"/>
      <c r="L107" s="223"/>
      <c r="M107" s="222"/>
      <c r="N107" s="222"/>
      <c r="O107" s="224"/>
      <c r="P107" s="224"/>
    </row>
    <row r="108" spans="1:16" ht="13.2" customHeight="1" x14ac:dyDescent="0.25">
      <c r="A108" s="2"/>
      <c r="B108" s="117"/>
      <c r="C108" s="212"/>
      <c r="D108" s="124" t="s">
        <v>391</v>
      </c>
      <c r="E108" s="593" t="s">
        <v>387</v>
      </c>
      <c r="F108" s="594"/>
      <c r="G108" s="594"/>
      <c r="H108" s="595"/>
      <c r="I108" s="582">
        <v>554017.22</v>
      </c>
      <c r="J108" s="583"/>
      <c r="K108" s="222"/>
      <c r="L108" s="223"/>
      <c r="M108" s="222"/>
      <c r="N108" s="222"/>
      <c r="O108" s="224"/>
      <c r="P108" s="224"/>
    </row>
    <row r="109" spans="1:16" ht="4.95" customHeight="1" x14ac:dyDescent="0.25">
      <c r="A109" s="2"/>
      <c r="B109" s="117"/>
      <c r="C109" s="212"/>
      <c r="D109" s="125"/>
      <c r="E109" s="99"/>
      <c r="F109" s="100"/>
      <c r="G109" s="100"/>
      <c r="H109" s="100"/>
      <c r="I109" s="121"/>
      <c r="J109" s="98"/>
      <c r="K109" s="222"/>
      <c r="L109" s="223"/>
      <c r="M109" s="222"/>
      <c r="N109" s="222"/>
      <c r="O109" s="224"/>
      <c r="P109" s="224"/>
    </row>
    <row r="110" spans="1:16" ht="13.2" customHeight="1" x14ac:dyDescent="0.25">
      <c r="A110" s="2"/>
      <c r="B110" s="117"/>
      <c r="C110" s="212"/>
      <c r="D110" s="396" t="s">
        <v>73</v>
      </c>
      <c r="E110" s="397"/>
      <c r="F110" s="397"/>
      <c r="G110" s="397"/>
      <c r="H110" s="398"/>
      <c r="I110" s="399">
        <f>SUM(I106:J109)</f>
        <v>1411561.25</v>
      </c>
      <c r="J110" s="400"/>
      <c r="K110" s="222"/>
      <c r="L110" s="223"/>
      <c r="M110" s="222"/>
      <c r="N110" s="222"/>
      <c r="O110" s="224"/>
      <c r="P110" s="224"/>
    </row>
    <row r="111" spans="1:16" ht="4.95" customHeight="1" x14ac:dyDescent="0.25">
      <c r="A111" s="2"/>
      <c r="B111" s="117"/>
      <c r="C111" s="212"/>
      <c r="D111" s="66"/>
      <c r="E111" s="66"/>
      <c r="F111" s="66"/>
      <c r="G111" s="66"/>
      <c r="H111" s="66"/>
      <c r="I111" s="122"/>
      <c r="J111" s="92"/>
      <c r="K111" s="222"/>
      <c r="L111" s="223"/>
      <c r="M111" s="222"/>
      <c r="N111" s="222"/>
      <c r="O111" s="224"/>
      <c r="P111" s="224"/>
    </row>
    <row r="112" spans="1:16" ht="13.95" customHeight="1" x14ac:dyDescent="0.25">
      <c r="A112" s="2"/>
      <c r="B112" s="117"/>
      <c r="C112" s="212"/>
      <c r="D112" s="396" t="s">
        <v>73</v>
      </c>
      <c r="E112" s="397"/>
      <c r="F112" s="397"/>
      <c r="G112" s="397"/>
      <c r="H112" s="398"/>
      <c r="I112" s="399">
        <f>I104-I110</f>
        <v>46478873.659999996</v>
      </c>
      <c r="J112" s="400"/>
      <c r="K112" s="239"/>
      <c r="L112" s="223"/>
      <c r="M112" s="222"/>
      <c r="N112" s="222"/>
      <c r="O112" s="224"/>
      <c r="P112" s="224"/>
    </row>
    <row r="113" spans="1:16" ht="7.95" customHeight="1" x14ac:dyDescent="0.25">
      <c r="A113" s="2"/>
      <c r="B113" s="117"/>
      <c r="C113" s="212"/>
      <c r="D113" s="66"/>
      <c r="E113" s="66"/>
      <c r="F113" s="66"/>
      <c r="G113" s="66"/>
      <c r="H113" s="66"/>
      <c r="I113" s="126"/>
      <c r="J113" s="225"/>
      <c r="K113" s="222"/>
      <c r="L113" s="223"/>
      <c r="M113" s="222"/>
      <c r="N113" s="222"/>
      <c r="O113" s="224"/>
      <c r="P113" s="224"/>
    </row>
    <row r="114" spans="1:16" ht="49.95" customHeight="1" x14ac:dyDescent="0.25">
      <c r="A114" s="2"/>
      <c r="B114" s="117"/>
      <c r="C114" s="471" t="s">
        <v>510</v>
      </c>
      <c r="D114" s="635"/>
      <c r="E114" s="635"/>
      <c r="F114" s="635"/>
      <c r="G114" s="635"/>
      <c r="H114" s="635"/>
      <c r="I114" s="635"/>
      <c r="J114" s="635"/>
      <c r="K114" s="635"/>
      <c r="L114" s="635"/>
      <c r="M114" s="635"/>
      <c r="N114" s="635"/>
      <c r="O114" s="636"/>
      <c r="P114" s="636"/>
    </row>
    <row r="115" spans="1:16" ht="7.95" customHeight="1" x14ac:dyDescent="0.25">
      <c r="A115" s="2"/>
      <c r="B115" s="117"/>
      <c r="C115" s="212"/>
      <c r="D115" s="222"/>
      <c r="E115" s="401"/>
      <c r="F115" s="402"/>
      <c r="G115" s="401"/>
      <c r="H115" s="402"/>
      <c r="I115" s="401"/>
      <c r="J115" s="402"/>
      <c r="K115" s="401"/>
      <c r="L115" s="402"/>
      <c r="M115" s="222"/>
      <c r="N115" s="222"/>
      <c r="O115" s="224"/>
      <c r="P115" s="224"/>
    </row>
    <row r="116" spans="1:16" ht="12" x14ac:dyDescent="0.25">
      <c r="A116" s="5"/>
      <c r="B116" s="14"/>
      <c r="C116" s="596" t="s">
        <v>71</v>
      </c>
      <c r="D116" s="597"/>
      <c r="E116" s="597"/>
      <c r="F116" s="597"/>
      <c r="G116" s="597"/>
      <c r="H116" s="597"/>
      <c r="I116" s="597"/>
      <c r="J116" s="498">
        <f>J25</f>
        <v>2023</v>
      </c>
      <c r="K116" s="499"/>
      <c r="L116" s="500"/>
      <c r="M116" s="498">
        <f>M25</f>
        <v>2022</v>
      </c>
      <c r="N116" s="499"/>
      <c r="O116" s="500"/>
    </row>
    <row r="117" spans="1:16" ht="12" customHeight="1" x14ac:dyDescent="0.2">
      <c r="A117" s="5"/>
      <c r="B117" s="14"/>
      <c r="C117" s="621" t="s">
        <v>197</v>
      </c>
      <c r="D117" s="622"/>
      <c r="E117" s="622"/>
      <c r="F117" s="622"/>
      <c r="G117" s="622"/>
      <c r="H117" s="622"/>
      <c r="I117" s="622"/>
      <c r="J117" s="614">
        <f>I112</f>
        <v>46478873.659999996</v>
      </c>
      <c r="K117" s="615"/>
      <c r="L117" s="616"/>
      <c r="M117" s="614">
        <v>44673130.25</v>
      </c>
      <c r="N117" s="615"/>
      <c r="O117" s="616"/>
    </row>
    <row r="118" spans="1:16" ht="12" customHeight="1" x14ac:dyDescent="0.2">
      <c r="A118" s="5"/>
      <c r="B118" s="14"/>
      <c r="C118" s="621" t="s">
        <v>199</v>
      </c>
      <c r="D118" s="622"/>
      <c r="E118" s="622"/>
      <c r="F118" s="622"/>
      <c r="G118" s="622"/>
      <c r="H118" s="622"/>
      <c r="I118" s="623"/>
      <c r="J118" s="614">
        <v>842482.27</v>
      </c>
      <c r="K118" s="615"/>
      <c r="L118" s="616"/>
      <c r="M118" s="614">
        <v>808779.89</v>
      </c>
      <c r="N118" s="615"/>
      <c r="O118" s="616"/>
    </row>
    <row r="119" spans="1:16" ht="12" x14ac:dyDescent="0.25">
      <c r="A119" s="5"/>
      <c r="B119" s="14"/>
      <c r="C119" s="396" t="s">
        <v>73</v>
      </c>
      <c r="D119" s="397"/>
      <c r="E119" s="397"/>
      <c r="F119" s="397"/>
      <c r="G119" s="397"/>
      <c r="H119" s="397"/>
      <c r="I119" s="397"/>
      <c r="J119" s="589">
        <f>SUM(J117:L118)</f>
        <v>47321355.93</v>
      </c>
      <c r="K119" s="590"/>
      <c r="L119" s="591"/>
      <c r="M119" s="589">
        <f>SUM(M117:O118)</f>
        <v>45481910.140000001</v>
      </c>
      <c r="N119" s="590"/>
      <c r="O119" s="591"/>
    </row>
    <row r="120" spans="1:16" ht="6.6" customHeight="1" x14ac:dyDescent="0.25">
      <c r="A120" s="5"/>
      <c r="B120" s="14"/>
      <c r="C120" s="66"/>
      <c r="D120" s="66"/>
      <c r="E120" s="66"/>
      <c r="F120" s="66"/>
      <c r="G120" s="66"/>
      <c r="H120" s="66"/>
      <c r="I120" s="66"/>
      <c r="J120" s="116"/>
      <c r="K120" s="116"/>
      <c r="L120" s="86"/>
      <c r="M120" s="116"/>
      <c r="N120" s="116"/>
      <c r="O120" s="86"/>
    </row>
    <row r="121" spans="1:16" x14ac:dyDescent="0.2">
      <c r="A121" s="5"/>
      <c r="B121" s="14"/>
      <c r="C121" s="67" t="s">
        <v>78</v>
      </c>
      <c r="D121" s="5"/>
      <c r="E121" s="5"/>
      <c r="F121" s="5"/>
      <c r="G121" s="5"/>
      <c r="H121" s="5"/>
      <c r="I121" s="5"/>
      <c r="J121" s="5"/>
      <c r="K121" s="5"/>
      <c r="L121" s="5"/>
      <c r="M121" s="5"/>
      <c r="N121" s="5"/>
      <c r="O121" s="5"/>
      <c r="P121" s="5"/>
    </row>
    <row r="122" spans="1:16" ht="4.2" customHeight="1" x14ac:dyDescent="0.25">
      <c r="A122" s="5"/>
      <c r="B122" s="14"/>
      <c r="C122" s="5"/>
      <c r="D122" s="5"/>
      <c r="E122" s="5"/>
      <c r="F122" s="5"/>
      <c r="O122" s="5"/>
      <c r="P122" s="5"/>
    </row>
    <row r="123" spans="1:16" ht="13.2" x14ac:dyDescent="0.25">
      <c r="A123" s="5"/>
      <c r="B123" s="14"/>
      <c r="C123" s="5"/>
      <c r="D123" s="624" t="s">
        <v>71</v>
      </c>
      <c r="E123" s="625"/>
      <c r="F123" s="626"/>
      <c r="G123" s="627"/>
      <c r="H123" s="588">
        <f>J116</f>
        <v>2023</v>
      </c>
      <c r="I123" s="588"/>
      <c r="J123" s="588"/>
      <c r="K123" s="628">
        <v>20.23</v>
      </c>
      <c r="L123" s="588"/>
      <c r="M123" s="588"/>
      <c r="O123" s="5"/>
      <c r="P123" s="5"/>
    </row>
    <row r="124" spans="1:16" ht="24.6" customHeight="1" x14ac:dyDescent="0.2">
      <c r="A124" s="5"/>
      <c r="B124" s="14"/>
      <c r="C124" s="5"/>
      <c r="D124" s="643" t="s">
        <v>197</v>
      </c>
      <c r="E124" s="644"/>
      <c r="F124" s="645"/>
      <c r="G124" s="453"/>
      <c r="H124" s="438">
        <f>J117</f>
        <v>46478873.659999996</v>
      </c>
      <c r="I124" s="438"/>
      <c r="J124" s="438"/>
      <c r="K124" s="390">
        <f>H124/H126</f>
        <v>0.982196573757391</v>
      </c>
      <c r="L124" s="642"/>
      <c r="M124" s="642"/>
      <c r="O124" s="5"/>
      <c r="P124" s="5"/>
    </row>
    <row r="125" spans="1:16" ht="25.8" customHeight="1" x14ac:dyDescent="0.2">
      <c r="A125" s="5"/>
      <c r="B125" s="14"/>
      <c r="C125" s="5"/>
      <c r="D125" s="617" t="s">
        <v>199</v>
      </c>
      <c r="E125" s="618"/>
      <c r="F125" s="619"/>
      <c r="G125" s="620"/>
      <c r="H125" s="438">
        <f>J118</f>
        <v>842482.27</v>
      </c>
      <c r="I125" s="438"/>
      <c r="J125" s="438"/>
      <c r="K125" s="390">
        <f>H125/H126</f>
        <v>1.7803426242608937E-2</v>
      </c>
      <c r="L125" s="642"/>
      <c r="M125" s="642"/>
      <c r="O125" s="5"/>
      <c r="P125" s="5"/>
    </row>
    <row r="126" spans="1:16" ht="13.2" x14ac:dyDescent="0.25">
      <c r="A126" s="5"/>
      <c r="B126" s="14"/>
      <c r="C126" s="5"/>
      <c r="D126" s="755" t="s">
        <v>73</v>
      </c>
      <c r="E126" s="756"/>
      <c r="F126" s="645"/>
      <c r="G126" s="453"/>
      <c r="H126" s="470">
        <f>SUM(H124:J125)</f>
        <v>47321355.93</v>
      </c>
      <c r="I126" s="470"/>
      <c r="J126" s="470"/>
      <c r="K126" s="641">
        <f>SUM(K124:M125)</f>
        <v>0.99999999999999989</v>
      </c>
      <c r="L126" s="641"/>
      <c r="M126" s="641"/>
      <c r="O126" s="5"/>
      <c r="P126" s="5"/>
    </row>
    <row r="127" spans="1:16" ht="7.2" customHeight="1" x14ac:dyDescent="0.25">
      <c r="A127" s="5"/>
      <c r="B127" s="14"/>
      <c r="C127" s="5"/>
      <c r="D127" s="5"/>
      <c r="E127" s="5"/>
      <c r="F127" s="5"/>
      <c r="G127" s="5"/>
      <c r="H127" s="5"/>
      <c r="I127" s="5"/>
      <c r="J127" s="5"/>
      <c r="K127" s="5"/>
      <c r="L127" s="5"/>
      <c r="M127" s="5"/>
      <c r="N127" s="5"/>
      <c r="O127" s="5"/>
      <c r="P127" s="5"/>
    </row>
    <row r="128" spans="1:16" ht="12" x14ac:dyDescent="0.25">
      <c r="A128" s="5"/>
      <c r="B128" s="14"/>
      <c r="C128" s="94" t="s">
        <v>80</v>
      </c>
      <c r="D128" s="67"/>
      <c r="E128" s="67"/>
      <c r="F128" s="67"/>
      <c r="G128" s="67"/>
      <c r="H128" s="67"/>
      <c r="I128" s="67"/>
      <c r="J128" s="67"/>
      <c r="K128" s="67"/>
      <c r="L128" s="67"/>
      <c r="M128" s="67"/>
      <c r="N128" s="67"/>
      <c r="O128" s="67"/>
      <c r="P128" s="67"/>
    </row>
    <row r="129" spans="1:16" ht="11.4" customHeight="1" x14ac:dyDescent="0.2">
      <c r="A129" s="5"/>
      <c r="B129" s="14"/>
      <c r="C129" s="629" t="s">
        <v>347</v>
      </c>
      <c r="D129" s="629"/>
      <c r="E129" s="629"/>
      <c r="F129" s="629"/>
      <c r="G129" s="629"/>
      <c r="H129" s="629"/>
      <c r="I129" s="629"/>
      <c r="J129" s="629"/>
      <c r="K129" s="629"/>
      <c r="L129" s="629"/>
      <c r="M129" s="629"/>
      <c r="N129" s="629"/>
      <c r="O129" s="629"/>
      <c r="P129" s="629"/>
    </row>
    <row r="130" spans="1:16" ht="6" customHeight="1" x14ac:dyDescent="0.2">
      <c r="A130" s="5"/>
      <c r="B130" s="14"/>
      <c r="C130" s="67"/>
      <c r="D130" s="67"/>
      <c r="E130" s="67"/>
      <c r="F130" s="67"/>
      <c r="G130" s="67"/>
      <c r="H130" s="67"/>
      <c r="I130" s="67"/>
      <c r="J130" s="67"/>
      <c r="K130" s="67"/>
      <c r="L130" s="67"/>
      <c r="M130" s="67"/>
      <c r="N130" s="67"/>
      <c r="O130" s="67"/>
      <c r="P130" s="67"/>
    </row>
    <row r="131" spans="1:16" ht="12" x14ac:dyDescent="0.25">
      <c r="A131" s="5"/>
      <c r="B131" s="14"/>
      <c r="C131" s="127" t="s">
        <v>81</v>
      </c>
      <c r="D131" s="67"/>
      <c r="E131" s="67"/>
      <c r="F131" s="67"/>
      <c r="G131" s="67"/>
      <c r="H131" s="67"/>
      <c r="I131" s="67"/>
      <c r="J131" s="67"/>
      <c r="K131" s="67"/>
      <c r="L131" s="67"/>
      <c r="M131" s="67"/>
      <c r="N131" s="67"/>
      <c r="O131" s="67"/>
      <c r="P131" s="67"/>
    </row>
    <row r="132" spans="1:16" ht="40.799999999999997" customHeight="1" x14ac:dyDescent="0.25">
      <c r="A132" s="5"/>
      <c r="B132" s="14"/>
      <c r="C132" s="471" t="s">
        <v>531</v>
      </c>
      <c r="D132" s="471"/>
      <c r="E132" s="471"/>
      <c r="F132" s="471"/>
      <c r="G132" s="471"/>
      <c r="H132" s="471"/>
      <c r="I132" s="471"/>
      <c r="J132" s="471"/>
      <c r="K132" s="471"/>
      <c r="L132" s="471"/>
      <c r="M132" s="471"/>
      <c r="N132" s="471"/>
      <c r="O132" s="471"/>
      <c r="P132" s="471"/>
    </row>
    <row r="133" spans="1:16" s="21" customFormat="1" ht="6.6" customHeight="1" x14ac:dyDescent="0.25">
      <c r="A133" s="22"/>
      <c r="B133" s="23"/>
      <c r="C133" s="22"/>
      <c r="D133" s="22"/>
      <c r="E133" s="22"/>
      <c r="F133" s="22"/>
      <c r="G133" s="22"/>
      <c r="H133" s="22"/>
      <c r="I133" s="22"/>
      <c r="J133" s="22"/>
      <c r="K133" s="22"/>
      <c r="L133" s="22"/>
      <c r="M133" s="22"/>
      <c r="N133" s="22"/>
      <c r="O133" s="22"/>
      <c r="P133" s="22"/>
    </row>
    <row r="134" spans="1:16" ht="12" x14ac:dyDescent="0.25">
      <c r="A134" s="5"/>
      <c r="B134" s="117" t="s">
        <v>69</v>
      </c>
      <c r="C134" s="2" t="s">
        <v>13</v>
      </c>
      <c r="D134" s="5"/>
      <c r="E134" s="5"/>
      <c r="F134" s="5"/>
      <c r="G134" s="5"/>
      <c r="H134" s="5"/>
      <c r="I134" s="5"/>
      <c r="J134" s="5"/>
      <c r="K134" s="5"/>
      <c r="L134" s="5"/>
      <c r="M134" s="5"/>
      <c r="N134" s="5"/>
      <c r="O134" s="5"/>
      <c r="P134" s="5"/>
    </row>
    <row r="135" spans="1:16" ht="24" customHeight="1" x14ac:dyDescent="0.25">
      <c r="A135" s="5"/>
      <c r="B135" s="117"/>
      <c r="C135" s="592" t="s">
        <v>234</v>
      </c>
      <c r="D135" s="592"/>
      <c r="E135" s="592"/>
      <c r="F135" s="592"/>
      <c r="G135" s="592"/>
      <c r="H135" s="592"/>
      <c r="I135" s="592"/>
      <c r="J135" s="592"/>
      <c r="K135" s="592"/>
      <c r="L135" s="592"/>
      <c r="M135" s="592"/>
      <c r="N135" s="592"/>
      <c r="O135" s="592"/>
      <c r="P135" s="592"/>
    </row>
    <row r="136" spans="1:16" ht="9" customHeight="1" x14ac:dyDescent="0.25">
      <c r="A136" s="2"/>
      <c r="B136" s="16"/>
      <c r="C136" s="10"/>
      <c r="D136" s="10"/>
      <c r="E136" s="10"/>
      <c r="F136" s="10"/>
      <c r="G136" s="10"/>
      <c r="H136" s="10"/>
      <c r="I136" s="10"/>
      <c r="J136" s="10"/>
      <c r="K136" s="10"/>
      <c r="L136" s="10"/>
      <c r="M136" s="10"/>
      <c r="N136" s="10"/>
      <c r="O136" s="10"/>
      <c r="P136" s="10"/>
    </row>
    <row r="137" spans="1:16" ht="12" x14ac:dyDescent="0.25">
      <c r="A137" s="12"/>
      <c r="B137" s="117" t="s">
        <v>69</v>
      </c>
      <c r="C137" s="2" t="s">
        <v>14</v>
      </c>
      <c r="D137" s="12"/>
      <c r="E137" s="12"/>
      <c r="F137" s="12"/>
      <c r="G137" s="12"/>
      <c r="H137" s="12"/>
      <c r="I137" s="12"/>
      <c r="J137" s="12"/>
      <c r="K137" s="12"/>
      <c r="L137" s="12"/>
      <c r="M137" s="12"/>
      <c r="N137" s="12"/>
      <c r="O137" s="12"/>
      <c r="P137" s="12"/>
    </row>
    <row r="138" spans="1:16" ht="12" x14ac:dyDescent="0.25">
      <c r="A138" s="12"/>
      <c r="B138" s="117"/>
      <c r="C138" s="1" t="s">
        <v>235</v>
      </c>
      <c r="D138" s="12"/>
      <c r="E138" s="12"/>
      <c r="F138" s="12"/>
      <c r="G138" s="12"/>
      <c r="H138" s="12"/>
      <c r="I138" s="12"/>
      <c r="J138" s="12"/>
      <c r="K138" s="12"/>
      <c r="L138" s="12"/>
      <c r="M138" s="12"/>
      <c r="N138" s="12"/>
      <c r="O138" s="12"/>
      <c r="P138" s="12"/>
    </row>
    <row r="139" spans="1:16" ht="9" customHeight="1" x14ac:dyDescent="0.25">
      <c r="A139" s="12"/>
      <c r="B139" s="117"/>
      <c r="C139" s="1"/>
      <c r="D139" s="12"/>
      <c r="E139" s="12"/>
      <c r="F139" s="12"/>
      <c r="G139" s="12"/>
      <c r="H139" s="12"/>
      <c r="I139" s="12"/>
      <c r="J139" s="12"/>
      <c r="K139" s="12"/>
      <c r="L139" s="12"/>
      <c r="M139" s="12"/>
      <c r="N139" s="12"/>
      <c r="O139" s="12"/>
      <c r="P139" s="12"/>
    </row>
    <row r="140" spans="1:16" ht="12" x14ac:dyDescent="0.25">
      <c r="A140" s="2"/>
      <c r="B140" s="117" t="s">
        <v>69</v>
      </c>
      <c r="C140" s="2" t="s">
        <v>236</v>
      </c>
    </row>
    <row r="141" spans="1:16" ht="12" x14ac:dyDescent="0.25">
      <c r="A141" s="5"/>
      <c r="B141" s="14"/>
      <c r="C141" s="94" t="s">
        <v>237</v>
      </c>
      <c r="D141" s="67"/>
      <c r="E141" s="67"/>
      <c r="F141" s="67"/>
      <c r="G141" s="67"/>
      <c r="H141" s="67"/>
      <c r="I141" s="67"/>
      <c r="J141" s="67"/>
      <c r="K141" s="67"/>
      <c r="L141" s="67"/>
      <c r="M141" s="67"/>
      <c r="N141" s="67"/>
      <c r="O141" s="67"/>
      <c r="P141" s="67"/>
    </row>
    <row r="142" spans="1:16" ht="36" customHeight="1" x14ac:dyDescent="0.25">
      <c r="A142" s="12"/>
      <c r="B142" s="117"/>
      <c r="C142" s="634" t="s">
        <v>238</v>
      </c>
      <c r="D142" s="635"/>
      <c r="E142" s="635"/>
      <c r="F142" s="635"/>
      <c r="G142" s="635"/>
      <c r="H142" s="635"/>
      <c r="I142" s="635"/>
      <c r="J142" s="635"/>
      <c r="K142" s="635"/>
      <c r="L142" s="635"/>
      <c r="M142" s="635"/>
      <c r="N142" s="635"/>
      <c r="O142" s="636"/>
      <c r="P142" s="636"/>
    </row>
    <row r="143" spans="1:16" ht="9" customHeight="1" x14ac:dyDescent="0.25">
      <c r="A143" s="10"/>
      <c r="B143" s="19"/>
      <c r="C143" s="29"/>
      <c r="D143" s="10"/>
      <c r="E143" s="10"/>
      <c r="F143" s="10"/>
      <c r="G143" s="10"/>
      <c r="H143" s="10"/>
      <c r="I143" s="10"/>
      <c r="J143" s="10"/>
      <c r="K143" s="10"/>
      <c r="L143" s="10"/>
      <c r="M143" s="10"/>
      <c r="N143" s="10"/>
      <c r="O143" s="10"/>
      <c r="P143" s="10"/>
    </row>
    <row r="144" spans="1:16" ht="10.95" customHeight="1" x14ac:dyDescent="0.25">
      <c r="A144" s="10"/>
      <c r="B144" s="117" t="s">
        <v>69</v>
      </c>
      <c r="C144" s="2" t="s">
        <v>15</v>
      </c>
      <c r="D144" s="10"/>
      <c r="E144" s="10"/>
      <c r="F144" s="10"/>
      <c r="G144" s="10"/>
      <c r="H144" s="10"/>
      <c r="I144" s="10"/>
      <c r="J144" s="10"/>
      <c r="K144" s="10"/>
      <c r="L144" s="10"/>
      <c r="M144" s="10"/>
      <c r="N144" s="10"/>
      <c r="O144" s="10"/>
      <c r="P144" s="10"/>
    </row>
    <row r="145" spans="2:16" ht="10.95" customHeight="1" x14ac:dyDescent="0.25">
      <c r="B145" s="16"/>
      <c r="C145" s="128" t="s">
        <v>82</v>
      </c>
      <c r="D145" s="10"/>
      <c r="E145" s="10"/>
      <c r="F145" s="10"/>
      <c r="G145" s="10"/>
      <c r="H145" s="10"/>
      <c r="I145" s="10"/>
      <c r="J145" s="10"/>
      <c r="K145" s="10"/>
      <c r="L145" s="10"/>
      <c r="M145" s="10"/>
      <c r="N145" s="10"/>
      <c r="O145" s="10"/>
      <c r="P145" s="10"/>
    </row>
    <row r="146" spans="2:16" s="114" customFormat="1" ht="31.8" customHeight="1" x14ac:dyDescent="0.25">
      <c r="B146" s="385"/>
      <c r="C146" s="592" t="s">
        <v>458</v>
      </c>
      <c r="D146" s="592"/>
      <c r="E146" s="592"/>
      <c r="F146" s="592"/>
      <c r="G146" s="592"/>
      <c r="H146" s="592"/>
      <c r="I146" s="592"/>
      <c r="J146" s="592"/>
      <c r="K146" s="592"/>
      <c r="L146" s="592"/>
      <c r="M146" s="592"/>
      <c r="N146" s="592"/>
      <c r="O146" s="592"/>
      <c r="P146" s="592"/>
    </row>
    <row r="147" spans="2:16" ht="4.95" customHeight="1" x14ac:dyDescent="0.2">
      <c r="B147" s="16"/>
      <c r="C147" s="306"/>
      <c r="D147" s="306"/>
      <c r="E147" s="306"/>
      <c r="F147" s="306"/>
      <c r="G147" s="306"/>
      <c r="H147" s="306"/>
      <c r="I147" s="306"/>
      <c r="J147" s="306"/>
      <c r="K147" s="306"/>
      <c r="L147" s="306"/>
      <c r="M147" s="306"/>
      <c r="N147" s="306"/>
      <c r="O147" s="306"/>
      <c r="P147" s="306"/>
    </row>
    <row r="148" spans="2:16" ht="25.2" customHeight="1" x14ac:dyDescent="0.2">
      <c r="B148" s="16"/>
      <c r="C148" s="611" t="s">
        <v>508</v>
      </c>
      <c r="D148" s="611"/>
      <c r="E148" s="611"/>
      <c r="F148" s="611"/>
      <c r="G148" s="611"/>
      <c r="H148" s="611"/>
      <c r="I148" s="611"/>
      <c r="J148" s="611"/>
      <c r="K148" s="611"/>
      <c r="L148" s="611"/>
      <c r="M148" s="611"/>
      <c r="N148" s="611"/>
      <c r="O148" s="611"/>
      <c r="P148" s="611"/>
    </row>
    <row r="149" spans="2:16" ht="6.6" customHeight="1" x14ac:dyDescent="0.25">
      <c r="B149" s="16"/>
      <c r="C149" s="10"/>
      <c r="D149" s="10"/>
      <c r="E149" s="10"/>
      <c r="F149" s="10"/>
      <c r="G149" s="10"/>
      <c r="H149" s="10"/>
      <c r="I149" s="10"/>
      <c r="J149" s="10"/>
      <c r="K149" s="10"/>
      <c r="L149" s="10"/>
      <c r="M149" s="10"/>
      <c r="N149" s="10"/>
    </row>
    <row r="150" spans="2:16" ht="12" x14ac:dyDescent="0.25">
      <c r="B150" s="16"/>
      <c r="C150" s="586" t="s">
        <v>71</v>
      </c>
      <c r="D150" s="587"/>
      <c r="E150" s="587"/>
      <c r="F150" s="587"/>
      <c r="G150" s="587"/>
      <c r="H150" s="587"/>
      <c r="I150" s="612">
        <v>2022</v>
      </c>
      <c r="J150" s="612"/>
      <c r="K150" s="612"/>
      <c r="L150" s="612">
        <v>2021</v>
      </c>
      <c r="M150" s="612"/>
      <c r="N150" s="612"/>
    </row>
    <row r="151" spans="2:16" ht="11.7" customHeight="1" x14ac:dyDescent="0.2">
      <c r="B151" s="16"/>
      <c r="C151" s="613" t="s">
        <v>200</v>
      </c>
      <c r="D151" s="613"/>
      <c r="E151" s="613"/>
      <c r="F151" s="613"/>
      <c r="G151" s="613"/>
      <c r="H151" s="613"/>
      <c r="I151" s="387">
        <v>184432.3</v>
      </c>
      <c r="J151" s="388"/>
      <c r="K151" s="389"/>
      <c r="L151" s="387">
        <v>94758432.299999997</v>
      </c>
      <c r="M151" s="388"/>
      <c r="N151" s="389"/>
    </row>
    <row r="152" spans="2:16" ht="11.7" customHeight="1" x14ac:dyDescent="0.2">
      <c r="B152" s="16"/>
      <c r="C152" s="613" t="s">
        <v>453</v>
      </c>
      <c r="D152" s="613"/>
      <c r="E152" s="613"/>
      <c r="F152" s="613"/>
      <c r="G152" s="613"/>
      <c r="H152" s="613"/>
      <c r="I152" s="387">
        <v>41914383.850000001</v>
      </c>
      <c r="J152" s="388"/>
      <c r="K152" s="389"/>
      <c r="L152" s="403">
        <v>0</v>
      </c>
      <c r="M152" s="404"/>
      <c r="N152" s="405"/>
    </row>
    <row r="153" spans="2:16" ht="11.7" customHeight="1" x14ac:dyDescent="0.25">
      <c r="B153" s="16"/>
      <c r="C153" s="609" t="s">
        <v>448</v>
      </c>
      <c r="D153" s="610"/>
      <c r="E153" s="610"/>
      <c r="F153" s="610"/>
      <c r="G153" s="610"/>
      <c r="H153" s="610"/>
      <c r="I153" s="470">
        <f>I151+I152</f>
        <v>42098816.149999999</v>
      </c>
      <c r="J153" s="470"/>
      <c r="K153" s="470"/>
      <c r="L153" s="470">
        <f>L151+L152</f>
        <v>94758432.299999997</v>
      </c>
      <c r="M153" s="470"/>
      <c r="N153" s="470"/>
    </row>
    <row r="154" spans="2:16" ht="6" customHeight="1" x14ac:dyDescent="0.2">
      <c r="B154" s="16"/>
      <c r="C154" s="10"/>
      <c r="D154" s="24"/>
      <c r="E154" s="24"/>
      <c r="F154" s="24"/>
      <c r="G154" s="24"/>
      <c r="H154" s="24"/>
      <c r="I154" s="24"/>
      <c r="J154" s="24"/>
      <c r="K154" s="24"/>
      <c r="L154" s="25"/>
      <c r="M154" s="25"/>
      <c r="N154" s="25"/>
      <c r="O154" s="25"/>
      <c r="P154" s="25"/>
    </row>
    <row r="155" spans="2:16" ht="18" customHeight="1" x14ac:dyDescent="0.25">
      <c r="B155" s="16"/>
      <c r="C155" s="128" t="s">
        <v>239</v>
      </c>
      <c r="D155" s="10"/>
      <c r="E155" s="10"/>
      <c r="F155" s="10"/>
      <c r="G155" s="10"/>
      <c r="H155" s="10"/>
      <c r="I155" s="10"/>
      <c r="J155" s="10"/>
      <c r="K155" s="334">
        <f>I153-42098816.15</f>
        <v>0</v>
      </c>
      <c r="L155" s="10"/>
      <c r="M155" s="10"/>
      <c r="N155" s="10"/>
      <c r="O155" s="10"/>
      <c r="P155" s="10"/>
    </row>
    <row r="156" spans="2:16" ht="65.400000000000006" customHeight="1" x14ac:dyDescent="0.2">
      <c r="B156" s="16"/>
      <c r="C156" s="611" t="s">
        <v>532</v>
      </c>
      <c r="D156" s="611"/>
      <c r="E156" s="611"/>
      <c r="F156" s="611"/>
      <c r="G156" s="611"/>
      <c r="H156" s="611"/>
      <c r="I156" s="611"/>
      <c r="J156" s="611"/>
      <c r="K156" s="611"/>
      <c r="L156" s="611"/>
      <c r="M156" s="611"/>
      <c r="N156" s="611"/>
      <c r="O156" s="611"/>
      <c r="P156" s="611"/>
    </row>
    <row r="157" spans="2:16" ht="21.6" customHeight="1" x14ac:dyDescent="0.2">
      <c r="B157" s="16"/>
      <c r="C157" s="335"/>
      <c r="D157" s="307"/>
      <c r="E157" s="307"/>
      <c r="F157" s="307"/>
      <c r="G157" s="307"/>
      <c r="H157" s="307"/>
      <c r="I157" s="307"/>
      <c r="J157" s="307"/>
      <c r="K157" s="307"/>
      <c r="L157" s="307"/>
      <c r="M157" s="307"/>
      <c r="N157" s="307"/>
      <c r="O157" s="307"/>
      <c r="P157" s="307"/>
    </row>
    <row r="158" spans="2:16" s="114" customFormat="1" ht="39.6" customHeight="1" x14ac:dyDescent="0.25">
      <c r="B158" s="385"/>
      <c r="C158" s="480" t="s">
        <v>454</v>
      </c>
      <c r="D158" s="480"/>
      <c r="E158" s="480"/>
      <c r="F158" s="480"/>
      <c r="G158" s="480"/>
      <c r="H158" s="480"/>
      <c r="I158" s="480"/>
      <c r="J158" s="480"/>
      <c r="K158" s="480"/>
      <c r="L158" s="480"/>
      <c r="M158" s="480"/>
      <c r="N158" s="480"/>
      <c r="O158" s="480"/>
      <c r="P158" s="480"/>
    </row>
    <row r="159" spans="2:16" ht="8.4" customHeight="1" x14ac:dyDescent="0.2">
      <c r="B159" s="16"/>
      <c r="C159" s="336"/>
      <c r="D159" s="336"/>
      <c r="E159" s="336"/>
      <c r="F159" s="336"/>
      <c r="G159" s="336"/>
      <c r="H159" s="336"/>
      <c r="I159" s="336"/>
      <c r="J159" s="336"/>
      <c r="K159" s="336"/>
      <c r="L159" s="336"/>
      <c r="M159" s="336"/>
      <c r="N159" s="336"/>
      <c r="O159" s="336"/>
      <c r="P159" s="336"/>
    </row>
    <row r="160" spans="2:16" ht="17.399999999999999" customHeight="1" x14ac:dyDescent="0.25">
      <c r="B160" s="16"/>
      <c r="C160" s="386" t="s">
        <v>445</v>
      </c>
      <c r="D160" s="307"/>
      <c r="E160" s="307"/>
      <c r="F160" s="307"/>
      <c r="G160" s="307"/>
      <c r="H160" s="307"/>
      <c r="I160" s="307"/>
      <c r="J160" s="307"/>
      <c r="K160" s="307"/>
      <c r="L160" s="307"/>
      <c r="M160" s="307"/>
      <c r="N160" s="307"/>
      <c r="O160" s="307"/>
      <c r="P160" s="307"/>
    </row>
    <row r="161" spans="2:16" ht="32.4" customHeight="1" x14ac:dyDescent="0.2">
      <c r="B161" s="16"/>
      <c r="C161" s="611" t="s">
        <v>459</v>
      </c>
      <c r="D161" s="611"/>
      <c r="E161" s="611"/>
      <c r="F161" s="611"/>
      <c r="G161" s="611"/>
      <c r="H161" s="611"/>
      <c r="I161" s="611"/>
      <c r="J161" s="611"/>
      <c r="K161" s="611"/>
      <c r="L161" s="611"/>
      <c r="M161" s="611"/>
      <c r="N161" s="611"/>
      <c r="O161" s="611"/>
      <c r="P161" s="611"/>
    </row>
    <row r="162" spans="2:16" ht="11.4" customHeight="1" x14ac:dyDescent="0.2">
      <c r="B162" s="16"/>
      <c r="C162" s="336"/>
      <c r="D162" s="336"/>
      <c r="E162" s="336"/>
      <c r="F162" s="336"/>
      <c r="G162" s="336"/>
      <c r="H162" s="336"/>
      <c r="I162" s="336"/>
      <c r="J162" s="336"/>
      <c r="K162" s="336"/>
      <c r="L162" s="336"/>
      <c r="M162" s="336"/>
      <c r="N162" s="336"/>
      <c r="O162" s="336"/>
      <c r="P162" s="336"/>
    </row>
    <row r="163" spans="2:16" ht="24" customHeight="1" x14ac:dyDescent="0.25">
      <c r="B163" s="16"/>
      <c r="C163" s="480" t="s">
        <v>508</v>
      </c>
      <c r="D163" s="480"/>
      <c r="E163" s="480"/>
      <c r="F163" s="480"/>
      <c r="G163" s="480"/>
      <c r="H163" s="480"/>
      <c r="I163" s="480"/>
      <c r="J163" s="480"/>
      <c r="K163" s="480"/>
      <c r="L163" s="480"/>
      <c r="M163" s="480"/>
      <c r="N163" s="480"/>
      <c r="O163" s="480"/>
      <c r="P163" s="480"/>
    </row>
    <row r="164" spans="2:16" ht="6.6" customHeight="1" x14ac:dyDescent="0.25">
      <c r="B164" s="16"/>
      <c r="C164" s="10"/>
      <c r="D164" s="10"/>
      <c r="E164" s="10"/>
      <c r="F164" s="10"/>
      <c r="G164" s="10"/>
      <c r="H164" s="10"/>
      <c r="I164" s="10"/>
      <c r="J164" s="10"/>
      <c r="K164" s="10"/>
      <c r="L164" s="10"/>
      <c r="M164" s="10"/>
      <c r="N164" s="10"/>
    </row>
    <row r="165" spans="2:16" ht="12" x14ac:dyDescent="0.25">
      <c r="B165" s="16"/>
      <c r="C165" s="586" t="s">
        <v>71</v>
      </c>
      <c r="D165" s="587"/>
      <c r="E165" s="587"/>
      <c r="F165" s="587"/>
      <c r="G165" s="587"/>
      <c r="H165" s="587"/>
      <c r="I165" s="612">
        <f>I150</f>
        <v>2022</v>
      </c>
      <c r="J165" s="612"/>
      <c r="K165" s="612"/>
      <c r="L165" s="612">
        <f>L150</f>
        <v>2021</v>
      </c>
      <c r="M165" s="612"/>
      <c r="N165" s="612"/>
    </row>
    <row r="166" spans="2:16" ht="11.7" customHeight="1" x14ac:dyDescent="0.2">
      <c r="B166" s="16"/>
      <c r="C166" s="613" t="s">
        <v>240</v>
      </c>
      <c r="D166" s="613"/>
      <c r="E166" s="613"/>
      <c r="F166" s="613"/>
      <c r="G166" s="613"/>
      <c r="H166" s="613"/>
      <c r="I166" s="387">
        <v>2057316.1</v>
      </c>
      <c r="J166" s="388"/>
      <c r="K166" s="389"/>
      <c r="L166" s="387">
        <v>169829678.97</v>
      </c>
      <c r="M166" s="388"/>
      <c r="N166" s="389"/>
    </row>
    <row r="167" spans="2:16" ht="11.7" customHeight="1" x14ac:dyDescent="0.2">
      <c r="B167" s="16"/>
      <c r="C167" s="613" t="s">
        <v>453</v>
      </c>
      <c r="D167" s="613"/>
      <c r="E167" s="613"/>
      <c r="F167" s="613"/>
      <c r="G167" s="613"/>
      <c r="H167" s="613"/>
      <c r="I167" s="387">
        <v>108312163.84999999</v>
      </c>
      <c r="J167" s="388"/>
      <c r="K167" s="389"/>
      <c r="L167" s="387"/>
      <c r="M167" s="388"/>
      <c r="N167" s="389"/>
    </row>
    <row r="168" spans="2:16" ht="11.7" customHeight="1" x14ac:dyDescent="0.25">
      <c r="B168" s="16"/>
      <c r="C168" s="646" t="s">
        <v>446</v>
      </c>
      <c r="D168" s="647"/>
      <c r="E168" s="647"/>
      <c r="F168" s="647"/>
      <c r="G168" s="647"/>
      <c r="H168" s="647"/>
      <c r="I168" s="470">
        <f>I166+I167</f>
        <v>110369479.94999999</v>
      </c>
      <c r="J168" s="470"/>
      <c r="K168" s="470"/>
      <c r="L168" s="470">
        <f>L166+L167</f>
        <v>169829678.97</v>
      </c>
      <c r="M168" s="470"/>
      <c r="N168" s="470"/>
    </row>
    <row r="169" spans="2:16" ht="11.7" customHeight="1" x14ac:dyDescent="0.2">
      <c r="B169" s="16"/>
      <c r="C169" s="613" t="s">
        <v>208</v>
      </c>
      <c r="D169" s="613"/>
      <c r="E169" s="613"/>
      <c r="F169" s="613"/>
      <c r="G169" s="613"/>
      <c r="H169" s="613"/>
      <c r="I169" s="438">
        <v>2057315.1</v>
      </c>
      <c r="J169" s="438"/>
      <c r="K169" s="438"/>
      <c r="L169" s="387">
        <v>3643752.63</v>
      </c>
      <c r="M169" s="388"/>
      <c r="N169" s="389"/>
    </row>
    <row r="170" spans="2:16" ht="11.7" customHeight="1" x14ac:dyDescent="0.25">
      <c r="B170" s="16"/>
      <c r="C170" s="608" t="s">
        <v>447</v>
      </c>
      <c r="D170" s="608"/>
      <c r="E170" s="608"/>
      <c r="F170" s="608"/>
      <c r="G170" s="608"/>
      <c r="H170" s="608"/>
      <c r="I170" s="470">
        <v>2057315.1</v>
      </c>
      <c r="J170" s="470"/>
      <c r="K170" s="470"/>
      <c r="L170" s="470">
        <f>L169</f>
        <v>3643752.63</v>
      </c>
      <c r="M170" s="470"/>
      <c r="N170" s="470"/>
    </row>
    <row r="171" spans="2:16" ht="11.7" customHeight="1" x14ac:dyDescent="0.25">
      <c r="B171" s="16"/>
      <c r="C171" s="646" t="s">
        <v>349</v>
      </c>
      <c r="D171" s="647"/>
      <c r="E171" s="647"/>
      <c r="F171" s="647"/>
      <c r="G171" s="647"/>
      <c r="H171" s="647"/>
      <c r="I171" s="470">
        <f>I168-I170</f>
        <v>108312164.84999999</v>
      </c>
      <c r="J171" s="470"/>
      <c r="K171" s="470"/>
      <c r="L171" s="470">
        <f>L168-L170</f>
        <v>166185926.34</v>
      </c>
      <c r="M171" s="470"/>
      <c r="N171" s="470"/>
      <c r="O171" s="86"/>
    </row>
    <row r="172" spans="2:16" ht="4.2" customHeight="1" x14ac:dyDescent="0.2">
      <c r="B172" s="16"/>
      <c r="C172" s="10"/>
      <c r="D172" s="24"/>
      <c r="E172" s="24"/>
      <c r="F172" s="24"/>
      <c r="G172" s="24"/>
      <c r="H172" s="24"/>
      <c r="I172" s="24"/>
      <c r="J172" s="24"/>
      <c r="K172" s="24"/>
      <c r="L172" s="25"/>
      <c r="M172" s="25"/>
      <c r="N172" s="25"/>
      <c r="O172" s="25"/>
      <c r="P172" s="25"/>
    </row>
    <row r="173" spans="2:16" ht="4.95" customHeight="1" x14ac:dyDescent="0.2">
      <c r="B173" s="16"/>
      <c r="C173" s="10"/>
      <c r="D173" s="24"/>
      <c r="E173" s="24"/>
      <c r="F173" s="24"/>
      <c r="G173" s="24"/>
      <c r="H173" s="24"/>
      <c r="I173" s="24"/>
      <c r="J173" s="24"/>
      <c r="K173" s="24"/>
      <c r="L173" s="25"/>
      <c r="M173" s="25"/>
      <c r="N173" s="25"/>
      <c r="O173" s="25"/>
      <c r="P173" s="25"/>
    </row>
    <row r="174" spans="2:16" ht="13.2" customHeight="1" x14ac:dyDescent="0.25">
      <c r="B174" s="16"/>
      <c r="C174" s="127" t="s">
        <v>83</v>
      </c>
      <c r="D174" s="24"/>
      <c r="E174" s="24"/>
      <c r="F174" s="24"/>
      <c r="G174" s="24"/>
      <c r="H174" s="24"/>
      <c r="I174" s="24"/>
      <c r="J174" s="24"/>
      <c r="K174" s="86">
        <f>I170-2057315.1</f>
        <v>0</v>
      </c>
      <c r="L174" s="25"/>
      <c r="M174" s="25"/>
      <c r="N174" s="25"/>
      <c r="O174" s="25"/>
      <c r="P174" s="25"/>
    </row>
    <row r="175" spans="2:16" ht="57.6" customHeight="1" x14ac:dyDescent="0.2">
      <c r="B175" s="16"/>
      <c r="C175" s="611" t="s">
        <v>460</v>
      </c>
      <c r="D175" s="611"/>
      <c r="E175" s="611"/>
      <c r="F175" s="611"/>
      <c r="G175" s="611"/>
      <c r="H175" s="611"/>
      <c r="I175" s="611"/>
      <c r="J175" s="611"/>
      <c r="K175" s="611"/>
      <c r="L175" s="611"/>
      <c r="M175" s="611"/>
      <c r="N175" s="611"/>
      <c r="O175" s="611"/>
      <c r="P175" s="611"/>
    </row>
    <row r="176" spans="2:16" ht="6.6" customHeight="1" x14ac:dyDescent="0.2">
      <c r="B176" s="16"/>
      <c r="C176" s="10"/>
      <c r="D176" s="24"/>
      <c r="E176" s="24"/>
      <c r="F176" s="24"/>
      <c r="G176" s="24"/>
      <c r="H176" s="24"/>
      <c r="I176" s="24"/>
      <c r="J176" s="24"/>
      <c r="K176" s="24"/>
      <c r="L176" s="25"/>
      <c r="M176" s="25"/>
      <c r="N176" s="25"/>
      <c r="O176" s="25"/>
      <c r="P176" s="25"/>
    </row>
    <row r="177" spans="2:16" ht="11.7" customHeight="1" x14ac:dyDescent="0.25">
      <c r="B177" s="16"/>
      <c r="D177" s="467" t="s">
        <v>71</v>
      </c>
      <c r="E177" s="468"/>
      <c r="F177" s="468"/>
      <c r="G177" s="468"/>
      <c r="H177" s="468"/>
      <c r="I177" s="469"/>
      <c r="J177" s="612">
        <f>I165</f>
        <v>2022</v>
      </c>
      <c r="K177" s="612"/>
      <c r="L177" s="612"/>
      <c r="M177" s="612">
        <f>L165</f>
        <v>2021</v>
      </c>
      <c r="N177" s="612"/>
      <c r="O177" s="612"/>
    </row>
    <row r="178" spans="2:16" ht="11.7" customHeight="1" x14ac:dyDescent="0.2">
      <c r="B178" s="16"/>
      <c r="D178" s="390" t="s">
        <v>202</v>
      </c>
      <c r="E178" s="390"/>
      <c r="F178" s="390"/>
      <c r="G178" s="390"/>
      <c r="H178" s="390"/>
      <c r="I178" s="390"/>
      <c r="J178" s="438">
        <v>6743684.04</v>
      </c>
      <c r="K178" s="438"/>
      <c r="L178" s="438"/>
      <c r="M178" s="438">
        <v>6742087.21</v>
      </c>
      <c r="N178" s="438"/>
      <c r="O178" s="438"/>
    </row>
    <row r="179" spans="2:16" ht="11.7" customHeight="1" x14ac:dyDescent="0.2">
      <c r="B179" s="16"/>
      <c r="D179" s="390" t="s">
        <v>203</v>
      </c>
      <c r="E179" s="390"/>
      <c r="F179" s="390"/>
      <c r="G179" s="390"/>
      <c r="H179" s="390"/>
      <c r="I179" s="390"/>
      <c r="J179" s="438">
        <v>511569.9</v>
      </c>
      <c r="K179" s="438"/>
      <c r="L179" s="438"/>
      <c r="M179" s="438">
        <v>535323.82999999996</v>
      </c>
      <c r="N179" s="438"/>
      <c r="O179" s="438"/>
    </row>
    <row r="180" spans="2:16" ht="11.7" customHeight="1" x14ac:dyDescent="0.2">
      <c r="B180" s="16"/>
      <c r="D180" s="390" t="s">
        <v>204</v>
      </c>
      <c r="E180" s="390"/>
      <c r="F180" s="390"/>
      <c r="G180" s="390"/>
      <c r="H180" s="390"/>
      <c r="I180" s="390"/>
      <c r="J180" s="438">
        <v>1104264.03</v>
      </c>
      <c r="K180" s="438"/>
      <c r="L180" s="438"/>
      <c r="M180" s="438">
        <v>1104264.03</v>
      </c>
      <c r="N180" s="438"/>
      <c r="O180" s="438"/>
    </row>
    <row r="181" spans="2:16" ht="11.7" customHeight="1" x14ac:dyDescent="0.25">
      <c r="B181" s="16"/>
      <c r="D181" s="584" t="s">
        <v>201</v>
      </c>
      <c r="E181" s="584"/>
      <c r="F181" s="584"/>
      <c r="G181" s="584"/>
      <c r="H181" s="584"/>
      <c r="I181" s="584"/>
      <c r="J181" s="470">
        <f>SUM(J178:L180)</f>
        <v>8359517.9700000007</v>
      </c>
      <c r="K181" s="470"/>
      <c r="L181" s="470"/>
      <c r="M181" s="470">
        <f>SUM(M178:O180)</f>
        <v>8381675.0700000003</v>
      </c>
      <c r="N181" s="470"/>
      <c r="O181" s="470"/>
      <c r="P181" s="86"/>
    </row>
    <row r="182" spans="2:16" ht="11.7" customHeight="1" x14ac:dyDescent="0.2">
      <c r="B182" s="16"/>
      <c r="D182" s="390" t="s">
        <v>205</v>
      </c>
      <c r="E182" s="390"/>
      <c r="F182" s="390"/>
      <c r="G182" s="390"/>
      <c r="H182" s="390"/>
      <c r="I182" s="390"/>
      <c r="J182" s="438">
        <v>4750</v>
      </c>
      <c r="K182" s="438"/>
      <c r="L182" s="438"/>
      <c r="M182" s="438">
        <v>4750</v>
      </c>
      <c r="N182" s="438"/>
      <c r="O182" s="438"/>
    </row>
    <row r="183" spans="2:16" ht="11.7" customHeight="1" x14ac:dyDescent="0.2">
      <c r="B183" s="16"/>
      <c r="D183" s="390" t="s">
        <v>206</v>
      </c>
      <c r="E183" s="390"/>
      <c r="F183" s="390"/>
      <c r="G183" s="390"/>
      <c r="H183" s="390"/>
      <c r="I183" s="390"/>
      <c r="J183" s="438">
        <v>0</v>
      </c>
      <c r="K183" s="438"/>
      <c r="L183" s="438"/>
      <c r="M183" s="438">
        <v>0</v>
      </c>
      <c r="N183" s="438"/>
      <c r="O183" s="438"/>
    </row>
    <row r="184" spans="2:16" ht="11.7" customHeight="1" x14ac:dyDescent="0.25">
      <c r="B184" s="16"/>
      <c r="D184" s="584" t="s">
        <v>207</v>
      </c>
      <c r="E184" s="584"/>
      <c r="F184" s="584"/>
      <c r="G184" s="584"/>
      <c r="H184" s="584"/>
      <c r="I184" s="584"/>
      <c r="J184" s="470">
        <f>SUM(J182:L183)</f>
        <v>4750</v>
      </c>
      <c r="K184" s="470"/>
      <c r="L184" s="470"/>
      <c r="M184" s="470">
        <f>SUM(M182:O183)</f>
        <v>4750</v>
      </c>
      <c r="N184" s="470"/>
      <c r="O184" s="470"/>
      <c r="P184" s="86"/>
    </row>
    <row r="185" spans="2:16" ht="11.7" customHeight="1" x14ac:dyDescent="0.2">
      <c r="B185" s="16"/>
      <c r="D185" s="390" t="s">
        <v>208</v>
      </c>
      <c r="E185" s="390"/>
      <c r="F185" s="390"/>
      <c r="G185" s="390"/>
      <c r="H185" s="390"/>
      <c r="I185" s="390"/>
      <c r="J185" s="438">
        <v>4715457.4400000004</v>
      </c>
      <c r="K185" s="438"/>
      <c r="L185" s="438"/>
      <c r="M185" s="438">
        <v>4344539.38</v>
      </c>
      <c r="N185" s="438"/>
      <c r="O185" s="438"/>
    </row>
    <row r="186" spans="2:16" ht="11.7" customHeight="1" x14ac:dyDescent="0.2">
      <c r="B186" s="16"/>
      <c r="D186" s="390" t="s">
        <v>449</v>
      </c>
      <c r="E186" s="390"/>
      <c r="F186" s="390"/>
      <c r="G186" s="390"/>
      <c r="H186" s="390"/>
      <c r="I186" s="390"/>
      <c r="J186" s="438">
        <v>791.67</v>
      </c>
      <c r="K186" s="438"/>
      <c r="L186" s="438"/>
      <c r="M186" s="438"/>
      <c r="N186" s="438"/>
      <c r="O186" s="438"/>
    </row>
    <row r="187" spans="2:16" ht="25.2" customHeight="1" x14ac:dyDescent="0.25">
      <c r="B187" s="16"/>
      <c r="D187" s="746" t="s">
        <v>209</v>
      </c>
      <c r="E187" s="746"/>
      <c r="F187" s="746"/>
      <c r="G187" s="746"/>
      <c r="H187" s="746"/>
      <c r="I187" s="746"/>
      <c r="J187" s="470">
        <f>J185+J186</f>
        <v>4716249.1100000003</v>
      </c>
      <c r="K187" s="470"/>
      <c r="L187" s="470"/>
      <c r="M187" s="470">
        <f>M185+M186</f>
        <v>4344539.38</v>
      </c>
      <c r="N187" s="470"/>
      <c r="O187" s="470"/>
      <c r="P187" s="106"/>
    </row>
    <row r="188" spans="2:16" ht="12" x14ac:dyDescent="0.25">
      <c r="B188" s="16"/>
      <c r="D188" s="457" t="s">
        <v>73</v>
      </c>
      <c r="E188" s="458"/>
      <c r="F188" s="458"/>
      <c r="G188" s="458"/>
      <c r="H188" s="458"/>
      <c r="I188" s="459"/>
      <c r="J188" s="470">
        <f>J181+J184-J187</f>
        <v>3648018.8600000003</v>
      </c>
      <c r="K188" s="470"/>
      <c r="L188" s="470"/>
      <c r="M188" s="470">
        <f>M181+M184-M187</f>
        <v>4041885.6900000004</v>
      </c>
      <c r="N188" s="470"/>
      <c r="O188" s="470"/>
      <c r="P188" s="86"/>
    </row>
    <row r="189" spans="2:16" ht="6.6" customHeight="1" x14ac:dyDescent="0.2">
      <c r="B189" s="16"/>
      <c r="C189" s="10"/>
      <c r="D189" s="24"/>
      <c r="E189" s="24"/>
      <c r="F189" s="24"/>
      <c r="G189" s="24"/>
      <c r="H189" s="24"/>
      <c r="I189" s="24"/>
      <c r="J189" s="24"/>
      <c r="K189" s="24"/>
      <c r="L189" s="333"/>
      <c r="M189" s="25"/>
      <c r="N189" s="25"/>
      <c r="O189" s="25"/>
      <c r="P189" s="240"/>
    </row>
    <row r="190" spans="2:16" ht="12" x14ac:dyDescent="0.25">
      <c r="B190" s="16"/>
      <c r="C190" s="445" t="s">
        <v>242</v>
      </c>
      <c r="D190" s="446"/>
      <c r="E190" s="446"/>
      <c r="F190" s="446"/>
      <c r="G190" s="446"/>
      <c r="H190" s="446"/>
      <c r="I190" s="446"/>
      <c r="J190" s="446"/>
      <c r="K190" s="446"/>
      <c r="L190" s="446"/>
      <c r="M190" s="446"/>
      <c r="N190" s="446"/>
      <c r="O190" s="447"/>
      <c r="P190" s="447"/>
    </row>
    <row r="191" spans="2:16" ht="5.4" customHeight="1" x14ac:dyDescent="0.25">
      <c r="B191" s="16"/>
      <c r="C191" s="209"/>
      <c r="D191" s="210"/>
      <c r="E191" s="210"/>
      <c r="F191" s="210"/>
      <c r="G191" s="210"/>
      <c r="H191" s="210"/>
      <c r="I191" s="210"/>
      <c r="J191" s="210"/>
      <c r="K191" s="210"/>
      <c r="L191" s="210"/>
      <c r="M191" s="210"/>
      <c r="N191" s="210"/>
      <c r="O191" s="211"/>
      <c r="P191" s="211"/>
    </row>
    <row r="192" spans="2:16" ht="12" x14ac:dyDescent="0.25">
      <c r="B192" s="16"/>
      <c r="C192" s="127" t="s">
        <v>85</v>
      </c>
      <c r="D192" s="24"/>
      <c r="E192" s="24"/>
      <c r="F192" s="24"/>
      <c r="G192" s="24"/>
      <c r="H192" s="24"/>
      <c r="I192" s="24"/>
      <c r="J192" s="24"/>
      <c r="K192" s="24"/>
      <c r="L192" s="25"/>
      <c r="M192" s="25"/>
      <c r="N192" s="25"/>
      <c r="O192" s="25"/>
      <c r="P192" s="25"/>
    </row>
    <row r="193" spans="2:16" ht="7.2" customHeight="1" x14ac:dyDescent="0.25">
      <c r="B193" s="16"/>
      <c r="C193" s="127"/>
      <c r="D193" s="24"/>
      <c r="E193" s="24"/>
      <c r="F193" s="24"/>
      <c r="G193" s="24"/>
      <c r="H193" s="24"/>
      <c r="I193" s="24"/>
      <c r="J193" s="24"/>
      <c r="K193" s="24"/>
      <c r="L193" s="25"/>
      <c r="M193" s="25"/>
      <c r="N193" s="25"/>
      <c r="O193" s="25"/>
      <c r="P193" s="25"/>
    </row>
    <row r="194" spans="2:16" ht="34.950000000000003" customHeight="1" x14ac:dyDescent="0.25">
      <c r="B194" s="16"/>
      <c r="C194" s="539" t="s">
        <v>535</v>
      </c>
      <c r="D194" s="446"/>
      <c r="E194" s="446"/>
      <c r="F194" s="446"/>
      <c r="G194" s="446"/>
      <c r="H194" s="446"/>
      <c r="I194" s="446"/>
      <c r="J194" s="446"/>
      <c r="K194" s="446"/>
      <c r="L194" s="446"/>
      <c r="M194" s="446"/>
      <c r="N194" s="446"/>
      <c r="O194" s="745"/>
      <c r="P194" s="745"/>
    </row>
    <row r="195" spans="2:16" ht="14.4" customHeight="1" x14ac:dyDescent="0.25">
      <c r="B195" s="16"/>
      <c r="C195" s="213"/>
      <c r="D195" s="212"/>
      <c r="E195" s="213"/>
      <c r="F195" s="213"/>
      <c r="G195" s="213"/>
      <c r="H195" s="213"/>
      <c r="I195" s="213"/>
      <c r="J195" s="213"/>
      <c r="K195" s="213"/>
      <c r="L195" s="213"/>
      <c r="M195" s="213"/>
      <c r="N195" s="213"/>
      <c r="O195" s="25"/>
      <c r="P195" s="25"/>
    </row>
    <row r="196" spans="2:16" ht="3.6" customHeight="1" x14ac:dyDescent="0.25">
      <c r="B196" s="16"/>
      <c r="C196" s="212"/>
      <c r="D196" s="210"/>
      <c r="E196" s="210"/>
      <c r="F196" s="210"/>
      <c r="G196" s="210"/>
      <c r="H196" s="210"/>
      <c r="I196" s="210"/>
      <c r="J196" s="210"/>
      <c r="K196" s="210"/>
      <c r="L196" s="210"/>
      <c r="M196" s="210"/>
      <c r="N196" s="210"/>
      <c r="O196" s="221"/>
      <c r="P196" s="221"/>
    </row>
    <row r="197" spans="2:16" ht="4.2" customHeight="1" x14ac:dyDescent="0.25">
      <c r="B197" s="16"/>
      <c r="C197" s="127"/>
      <c r="D197" s="24"/>
      <c r="E197" s="24"/>
      <c r="F197" s="24"/>
      <c r="G197" s="24"/>
      <c r="H197" s="24"/>
      <c r="I197" s="24"/>
      <c r="J197" s="24"/>
      <c r="K197" s="24"/>
      <c r="L197" s="25"/>
      <c r="M197" s="25"/>
      <c r="N197" s="25"/>
      <c r="O197" s="25"/>
      <c r="P197" s="25"/>
    </row>
    <row r="198" spans="2:16" x14ac:dyDescent="0.2">
      <c r="B198" s="16"/>
      <c r="C198" s="129" t="s">
        <v>84</v>
      </c>
      <c r="D198" s="24"/>
      <c r="E198" s="24"/>
      <c r="F198" s="24"/>
      <c r="G198" s="24"/>
      <c r="H198" s="24"/>
      <c r="I198" s="24"/>
      <c r="J198" s="24"/>
      <c r="K198" s="24"/>
      <c r="L198" s="25"/>
      <c r="M198" s="25"/>
      <c r="N198" s="25"/>
      <c r="O198" s="25"/>
      <c r="P198" s="25"/>
    </row>
    <row r="199" spans="2:16" ht="4.2" customHeight="1" x14ac:dyDescent="0.2">
      <c r="B199" s="16"/>
      <c r="C199" s="10"/>
      <c r="D199" s="24"/>
      <c r="E199" s="24"/>
      <c r="F199" s="24"/>
      <c r="G199" s="24"/>
      <c r="H199" s="24"/>
      <c r="I199" s="24"/>
      <c r="J199" s="24"/>
      <c r="K199" s="24"/>
      <c r="L199" s="25"/>
      <c r="M199" s="25"/>
      <c r="N199" s="25"/>
      <c r="O199" s="25"/>
      <c r="P199" s="25"/>
    </row>
    <row r="200" spans="2:16" ht="11.7" customHeight="1" x14ac:dyDescent="0.25">
      <c r="B200" s="16"/>
      <c r="C200" s="10"/>
      <c r="D200" s="467" t="s">
        <v>71</v>
      </c>
      <c r="E200" s="468"/>
      <c r="F200" s="468"/>
      <c r="G200" s="468"/>
      <c r="H200" s="468"/>
      <c r="I200" s="469"/>
      <c r="J200" s="588">
        <v>2023</v>
      </c>
      <c r="K200" s="588"/>
      <c r="L200" s="588"/>
      <c r="M200" s="588">
        <v>2022</v>
      </c>
      <c r="N200" s="588"/>
      <c r="O200" s="588"/>
    </row>
    <row r="201" spans="2:16" ht="10.95" customHeight="1" x14ac:dyDescent="0.2">
      <c r="B201" s="16"/>
      <c r="C201" s="10"/>
      <c r="D201" s="575" t="s">
        <v>243</v>
      </c>
      <c r="E201" s="576"/>
      <c r="F201" s="576"/>
      <c r="G201" s="576"/>
      <c r="H201" s="576"/>
      <c r="I201" s="577"/>
      <c r="J201" s="579"/>
      <c r="K201" s="580"/>
      <c r="L201" s="580"/>
      <c r="M201" s="747"/>
      <c r="N201" s="748"/>
      <c r="O201" s="749"/>
    </row>
    <row r="202" spans="2:16" ht="10.199999999999999" customHeight="1" x14ac:dyDescent="0.2">
      <c r="B202" s="16"/>
      <c r="C202" s="10"/>
      <c r="D202" s="575" t="s">
        <v>244</v>
      </c>
      <c r="E202" s="576"/>
      <c r="F202" s="576"/>
      <c r="G202" s="576"/>
      <c r="H202" s="576"/>
      <c r="I202" s="577"/>
      <c r="J202" s="438">
        <v>4145.32</v>
      </c>
      <c r="K202" s="438"/>
      <c r="L202" s="438"/>
      <c r="M202" s="438">
        <v>7014.26</v>
      </c>
      <c r="N202" s="438"/>
      <c r="O202" s="438"/>
    </row>
    <row r="203" spans="2:16" ht="10.199999999999999" customHeight="1" x14ac:dyDescent="0.2">
      <c r="B203" s="16"/>
      <c r="C203" s="10"/>
      <c r="D203" s="575" t="s">
        <v>245</v>
      </c>
      <c r="E203" s="576"/>
      <c r="F203" s="576"/>
      <c r="G203" s="576"/>
      <c r="H203" s="576"/>
      <c r="I203" s="577"/>
      <c r="J203" s="438">
        <v>201906</v>
      </c>
      <c r="K203" s="438"/>
      <c r="L203" s="438"/>
      <c r="M203" s="438">
        <v>1753416.62</v>
      </c>
      <c r="N203" s="438"/>
      <c r="O203" s="438"/>
    </row>
    <row r="204" spans="2:16" ht="10.199999999999999" customHeight="1" x14ac:dyDescent="0.2">
      <c r="B204" s="16"/>
      <c r="C204" s="10"/>
      <c r="D204" s="575" t="s">
        <v>345</v>
      </c>
      <c r="E204" s="576"/>
      <c r="F204" s="576"/>
      <c r="G204" s="576"/>
      <c r="H204" s="576"/>
      <c r="I204" s="577"/>
      <c r="J204" s="438">
        <v>0</v>
      </c>
      <c r="K204" s="438"/>
      <c r="L204" s="438"/>
      <c r="M204" s="438">
        <v>0</v>
      </c>
      <c r="N204" s="438"/>
      <c r="O204" s="438"/>
    </row>
    <row r="205" spans="2:16" ht="12" x14ac:dyDescent="0.25">
      <c r="B205" s="16"/>
      <c r="C205" s="10"/>
      <c r="D205" s="457" t="s">
        <v>73</v>
      </c>
      <c r="E205" s="458"/>
      <c r="F205" s="458"/>
      <c r="G205" s="458"/>
      <c r="H205" s="458"/>
      <c r="I205" s="459"/>
      <c r="J205" s="470">
        <f>SUM(J202:L204)</f>
        <v>206051.32</v>
      </c>
      <c r="K205" s="470"/>
      <c r="L205" s="470"/>
      <c r="M205" s="470">
        <f>SUM(M202:O204)</f>
        <v>1760430.8800000001</v>
      </c>
      <c r="N205" s="470"/>
      <c r="O205" s="470"/>
    </row>
    <row r="206" spans="2:16" x14ac:dyDescent="0.2">
      <c r="B206" s="16"/>
      <c r="C206" s="10"/>
      <c r="D206" s="575" t="s">
        <v>246</v>
      </c>
      <c r="E206" s="576"/>
      <c r="F206" s="576"/>
      <c r="G206" s="576"/>
      <c r="H206" s="576"/>
      <c r="I206" s="577"/>
      <c r="J206" s="438"/>
      <c r="K206" s="438"/>
      <c r="L206" s="438"/>
      <c r="M206" s="438"/>
      <c r="N206" s="438"/>
      <c r="O206" s="438"/>
    </row>
    <row r="207" spans="2:16" ht="10.199999999999999" customHeight="1" x14ac:dyDescent="0.2">
      <c r="B207" s="16"/>
      <c r="C207" s="10"/>
      <c r="D207" s="575" t="s">
        <v>247</v>
      </c>
      <c r="E207" s="576"/>
      <c r="F207" s="576"/>
      <c r="G207" s="576"/>
      <c r="H207" s="576"/>
      <c r="I207" s="577"/>
      <c r="J207" s="438">
        <v>20979.03</v>
      </c>
      <c r="K207" s="438"/>
      <c r="L207" s="438"/>
      <c r="M207" s="438">
        <v>20979.03</v>
      </c>
      <c r="N207" s="438"/>
      <c r="O207" s="438"/>
    </row>
    <row r="208" spans="2:16" ht="10.199999999999999" customHeight="1" x14ac:dyDescent="0.2">
      <c r="B208" s="16"/>
      <c r="C208" s="10"/>
      <c r="D208" s="425" t="s">
        <v>509</v>
      </c>
      <c r="E208" s="426"/>
      <c r="F208" s="426"/>
      <c r="G208" s="426"/>
      <c r="H208" s="426"/>
      <c r="I208" s="427"/>
      <c r="J208" s="403">
        <v>0</v>
      </c>
      <c r="K208" s="404"/>
      <c r="L208" s="405"/>
      <c r="M208" s="403">
        <v>133202.9</v>
      </c>
      <c r="N208" s="404"/>
      <c r="O208" s="405"/>
    </row>
    <row r="209" spans="1:30" ht="12" x14ac:dyDescent="0.25">
      <c r="B209" s="16"/>
      <c r="C209" s="10"/>
      <c r="D209" s="457" t="s">
        <v>73</v>
      </c>
      <c r="E209" s="458"/>
      <c r="F209" s="458"/>
      <c r="G209" s="458"/>
      <c r="H209" s="458"/>
      <c r="I209" s="459"/>
      <c r="J209" s="470">
        <f>SUM(J206:L208)</f>
        <v>20979.03</v>
      </c>
      <c r="K209" s="470"/>
      <c r="L209" s="470"/>
      <c r="M209" s="470">
        <f>SUM(M206:O208)</f>
        <v>154181.93</v>
      </c>
      <c r="N209" s="470"/>
      <c r="O209" s="470"/>
    </row>
    <row r="210" spans="1:30" ht="12" x14ac:dyDescent="0.25">
      <c r="B210" s="16"/>
      <c r="C210" s="10"/>
      <c r="D210" s="457" t="s">
        <v>348</v>
      </c>
      <c r="E210" s="458"/>
      <c r="F210" s="458"/>
      <c r="G210" s="458"/>
      <c r="H210" s="458"/>
      <c r="I210" s="459"/>
      <c r="J210" s="470">
        <f>J209+J205</f>
        <v>227030.35</v>
      </c>
      <c r="K210" s="470"/>
      <c r="L210" s="470"/>
      <c r="M210" s="470">
        <f>M209+M205</f>
        <v>1914612.81</v>
      </c>
      <c r="N210" s="470"/>
      <c r="O210" s="470"/>
      <c r="P210" s="86"/>
    </row>
    <row r="211" spans="1:30" ht="7.2" customHeight="1" x14ac:dyDescent="0.25">
      <c r="B211" s="16"/>
      <c r="C211" s="10"/>
      <c r="D211" s="65"/>
      <c r="E211" s="65"/>
      <c r="F211" s="65"/>
      <c r="G211" s="65"/>
      <c r="H211" s="65"/>
      <c r="I211" s="65"/>
      <c r="J211" s="80"/>
      <c r="K211" s="80"/>
      <c r="L211" s="80"/>
      <c r="M211" s="80"/>
      <c r="N211" s="80"/>
      <c r="O211" s="80"/>
    </row>
    <row r="212" spans="1:30" ht="10.95" customHeight="1" x14ac:dyDescent="0.25">
      <c r="A212" s="2"/>
      <c r="B212" s="117" t="s">
        <v>69</v>
      </c>
      <c r="C212" s="2" t="s">
        <v>16</v>
      </c>
      <c r="L212" s="109"/>
      <c r="O212" s="79"/>
    </row>
    <row r="213" spans="1:30" ht="10.95" customHeight="1" x14ac:dyDescent="0.25">
      <c r="A213" s="2"/>
      <c r="B213" s="117"/>
      <c r="C213" s="1" t="s">
        <v>241</v>
      </c>
    </row>
    <row r="214" spans="1:30" ht="4.95" customHeight="1" x14ac:dyDescent="0.25">
      <c r="A214" s="2"/>
      <c r="B214" s="117"/>
      <c r="C214" s="2"/>
    </row>
    <row r="215" spans="1:30" ht="10.95" customHeight="1" x14ac:dyDescent="0.25">
      <c r="A215" s="1"/>
      <c r="B215" s="117" t="s">
        <v>69</v>
      </c>
      <c r="C215" s="2" t="s">
        <v>17</v>
      </c>
    </row>
    <row r="216" spans="1:30" ht="10.95" customHeight="1" x14ac:dyDescent="0.25">
      <c r="A216" s="1"/>
      <c r="B216" s="117"/>
      <c r="C216" s="1" t="s">
        <v>248</v>
      </c>
    </row>
    <row r="217" spans="1:30" ht="7.95" customHeight="1" x14ac:dyDescent="0.25"/>
    <row r="218" spans="1:30" ht="12" x14ac:dyDescent="0.25">
      <c r="A218" s="2"/>
      <c r="B218" s="8" t="s">
        <v>86</v>
      </c>
    </row>
    <row r="219" spans="1:30" s="21" customFormat="1" ht="7.95" customHeight="1" x14ac:dyDescent="0.2">
      <c r="A219" s="32"/>
      <c r="B219" s="227"/>
      <c r="C219" s="227"/>
      <c r="D219" s="227"/>
      <c r="E219" s="227"/>
      <c r="F219" s="227"/>
      <c r="G219" s="227"/>
      <c r="H219" s="227"/>
      <c r="I219" s="227"/>
      <c r="J219" s="227"/>
      <c r="K219" s="227"/>
      <c r="L219" s="227"/>
      <c r="M219" s="227"/>
      <c r="N219" s="227"/>
      <c r="O219" s="227"/>
      <c r="P219" s="227"/>
      <c r="Q219" s="227"/>
    </row>
    <row r="220" spans="1:30" ht="37.200000000000003" customHeight="1" x14ac:dyDescent="0.2">
      <c r="A220" s="9"/>
      <c r="B220" s="227"/>
      <c r="C220" s="611" t="s">
        <v>365</v>
      </c>
      <c r="D220" s="611"/>
      <c r="E220" s="611"/>
      <c r="F220" s="611"/>
      <c r="G220" s="611"/>
      <c r="H220" s="611"/>
      <c r="I220" s="611"/>
      <c r="J220" s="611"/>
      <c r="K220" s="611"/>
      <c r="L220" s="611"/>
      <c r="M220" s="611"/>
      <c r="N220" s="611"/>
      <c r="O220" s="611"/>
      <c r="P220" s="611"/>
    </row>
    <row r="221" spans="1:30" ht="9" customHeight="1" x14ac:dyDescent="0.2">
      <c r="A221" s="9"/>
      <c r="B221" s="227"/>
      <c r="C221" s="5"/>
      <c r="D221" s="5"/>
      <c r="E221" s="5"/>
      <c r="F221" s="5"/>
      <c r="G221" s="5"/>
      <c r="H221" s="5"/>
      <c r="I221" s="5"/>
      <c r="J221" s="5"/>
      <c r="K221" s="5"/>
      <c r="L221" s="5"/>
      <c r="M221" s="5"/>
      <c r="N221" s="5"/>
      <c r="O221" s="5"/>
      <c r="P221" s="5"/>
      <c r="R221" s="21"/>
      <c r="S221" s="21"/>
      <c r="T221" s="21"/>
      <c r="U221" s="21"/>
      <c r="V221" s="21"/>
      <c r="W221" s="21"/>
      <c r="X221" s="21"/>
      <c r="Y221" s="21"/>
      <c r="Z221" s="21"/>
      <c r="AA221" s="21"/>
      <c r="AB221" s="21"/>
      <c r="AC221" s="21"/>
      <c r="AD221" s="21"/>
    </row>
    <row r="222" spans="1:30" ht="10.95" customHeight="1" x14ac:dyDescent="0.25">
      <c r="A222" s="9"/>
      <c r="B222" s="227"/>
      <c r="C222" s="5"/>
      <c r="D222" s="5"/>
      <c r="E222" s="631" t="s">
        <v>71</v>
      </c>
      <c r="F222" s="631"/>
      <c r="G222" s="631"/>
      <c r="H222" s="631"/>
      <c r="I222" s="588">
        <f>J200</f>
        <v>2023</v>
      </c>
      <c r="J222" s="588"/>
      <c r="K222" s="588"/>
      <c r="L222" s="588">
        <f>M200</f>
        <v>2022</v>
      </c>
      <c r="M222" s="588"/>
      <c r="N222" s="588"/>
      <c r="P222" s="5"/>
      <c r="R222" s="21"/>
      <c r="S222" s="21"/>
      <c r="T222" s="21"/>
      <c r="U222" s="21"/>
      <c r="V222" s="21"/>
      <c r="W222" s="21"/>
      <c r="X222" s="21"/>
      <c r="Y222" s="21"/>
      <c r="Z222" s="21"/>
      <c r="AA222" s="21"/>
      <c r="AB222" s="21"/>
      <c r="AC222" s="21"/>
      <c r="AD222" s="21"/>
    </row>
    <row r="223" spans="1:30" ht="10.95" customHeight="1" x14ac:dyDescent="0.2">
      <c r="A223" s="9"/>
      <c r="B223" s="227"/>
      <c r="C223" s="5"/>
      <c r="D223" s="5"/>
      <c r="E223" s="390" t="s">
        <v>210</v>
      </c>
      <c r="F223" s="390"/>
      <c r="G223" s="390"/>
      <c r="H223" s="390"/>
      <c r="I223" s="438">
        <v>6410879.0700000003</v>
      </c>
      <c r="J223" s="438"/>
      <c r="K223" s="438"/>
      <c r="L223" s="438">
        <v>7001269.9199999999</v>
      </c>
      <c r="M223" s="438"/>
      <c r="N223" s="438"/>
      <c r="P223" s="5"/>
      <c r="R223" s="21"/>
      <c r="S223" s="21"/>
      <c r="T223" s="21"/>
      <c r="U223" s="21"/>
      <c r="V223" s="21"/>
      <c r="W223" s="21"/>
      <c r="X223" s="21"/>
      <c r="Y223" s="21"/>
      <c r="Z223" s="21"/>
      <c r="AA223" s="21"/>
      <c r="AB223" s="21"/>
      <c r="AC223" s="21"/>
      <c r="AD223" s="21"/>
    </row>
    <row r="224" spans="1:30" ht="10.95" customHeight="1" x14ac:dyDescent="0.2">
      <c r="A224" s="9"/>
      <c r="B224" s="227"/>
      <c r="C224" s="5"/>
      <c r="D224" s="5"/>
      <c r="E224" s="390" t="s">
        <v>212</v>
      </c>
      <c r="F224" s="390"/>
      <c r="G224" s="390"/>
      <c r="H224" s="390"/>
      <c r="I224" s="438">
        <v>1000</v>
      </c>
      <c r="J224" s="438"/>
      <c r="K224" s="438"/>
      <c r="L224" s="438">
        <v>1000</v>
      </c>
      <c r="M224" s="438"/>
      <c r="N224" s="438"/>
      <c r="P224" s="5"/>
      <c r="R224" s="21"/>
      <c r="S224" s="21"/>
      <c r="T224" s="21"/>
      <c r="U224" s="21"/>
      <c r="V224" s="21"/>
      <c r="W224" s="21"/>
      <c r="X224" s="21"/>
      <c r="Y224" s="21"/>
      <c r="Z224" s="21"/>
      <c r="AA224" s="21"/>
      <c r="AB224" s="21"/>
      <c r="AC224" s="21"/>
      <c r="AD224" s="21"/>
    </row>
    <row r="225" spans="1:30" ht="10.95" customHeight="1" x14ac:dyDescent="0.25">
      <c r="A225" s="9"/>
      <c r="B225" s="227"/>
      <c r="C225" s="5"/>
      <c r="D225" s="5"/>
      <c r="E225" s="396" t="s">
        <v>87</v>
      </c>
      <c r="F225" s="397"/>
      <c r="G225" s="397"/>
      <c r="H225" s="398"/>
      <c r="I225" s="470">
        <f>SUM(I223:K224)</f>
        <v>6411879.0700000003</v>
      </c>
      <c r="J225" s="470"/>
      <c r="K225" s="470"/>
      <c r="L225" s="470">
        <f>SUM(L223:N224)</f>
        <v>7002269.9199999999</v>
      </c>
      <c r="M225" s="470"/>
      <c r="N225" s="470"/>
      <c r="O225" s="86"/>
      <c r="P225" s="5"/>
      <c r="R225" s="21"/>
      <c r="S225" s="21"/>
      <c r="T225" s="21"/>
      <c r="U225" s="21"/>
      <c r="V225" s="21"/>
      <c r="W225" s="21"/>
      <c r="X225" s="21"/>
      <c r="Y225" s="21"/>
      <c r="Z225" s="21"/>
      <c r="AA225" s="21"/>
      <c r="AB225" s="21"/>
      <c r="AC225" s="21"/>
      <c r="AD225" s="21"/>
    </row>
    <row r="226" spans="1:30" ht="7.95" customHeight="1" x14ac:dyDescent="0.2">
      <c r="A226" s="9"/>
      <c r="B226" s="227"/>
      <c r="C226" s="5"/>
      <c r="D226" s="5"/>
      <c r="E226" s="5"/>
      <c r="F226" s="5"/>
      <c r="G226" s="5"/>
      <c r="H226" s="5"/>
      <c r="I226" s="5"/>
      <c r="J226" s="5"/>
      <c r="K226" s="241"/>
      <c r="L226" s="5"/>
      <c r="M226" s="5"/>
      <c r="N226" s="5"/>
      <c r="O226" s="5"/>
      <c r="P226" s="5"/>
      <c r="R226" s="21"/>
      <c r="S226" s="21"/>
      <c r="T226" s="21"/>
      <c r="U226" s="21"/>
      <c r="V226" s="21"/>
      <c r="W226" s="21"/>
      <c r="X226" s="21"/>
      <c r="Y226" s="21"/>
      <c r="Z226" s="21"/>
      <c r="AA226" s="21"/>
      <c r="AB226" s="21"/>
      <c r="AC226" s="21"/>
      <c r="AD226" s="21"/>
    </row>
    <row r="227" spans="1:30" ht="13.2" customHeight="1" x14ac:dyDescent="0.25">
      <c r="A227" s="9"/>
      <c r="B227" s="117" t="s">
        <v>69</v>
      </c>
      <c r="C227" s="127" t="s">
        <v>88</v>
      </c>
      <c r="D227" s="5"/>
      <c r="E227" s="5"/>
      <c r="F227" s="5"/>
      <c r="G227" s="5"/>
      <c r="H227" s="5"/>
      <c r="I227" s="5"/>
      <c r="J227" s="5"/>
      <c r="K227" s="5"/>
      <c r="L227" s="5"/>
      <c r="M227" s="5"/>
      <c r="N227" s="5"/>
      <c r="O227" s="5"/>
      <c r="P227" s="5"/>
    </row>
    <row r="228" spans="1:30" ht="10.95" customHeight="1" x14ac:dyDescent="0.2">
      <c r="A228" s="9"/>
      <c r="B228" s="227"/>
      <c r="C228" s="130" t="s">
        <v>89</v>
      </c>
      <c r="D228" s="5"/>
      <c r="E228" s="5"/>
      <c r="F228" s="5"/>
      <c r="G228" s="5"/>
      <c r="H228" s="5"/>
      <c r="I228" s="5"/>
      <c r="J228" s="5"/>
      <c r="K228" s="5"/>
      <c r="L228" s="5"/>
      <c r="M228" s="5"/>
      <c r="N228" s="5"/>
      <c r="O228" s="5"/>
      <c r="P228" s="5"/>
      <c r="S228" s="21"/>
      <c r="T228" s="21"/>
      <c r="U228" s="21"/>
      <c r="V228" s="21"/>
      <c r="W228" s="21"/>
      <c r="X228" s="21"/>
      <c r="Y228" s="21"/>
      <c r="Z228" s="21"/>
      <c r="AA228" s="21"/>
      <c r="AB228" s="21"/>
      <c r="AC228" s="21"/>
      <c r="AD228" s="21"/>
    </row>
    <row r="229" spans="1:30" ht="7.95" customHeight="1" x14ac:dyDescent="0.2">
      <c r="A229" s="9"/>
      <c r="B229" s="227"/>
      <c r="C229" s="5"/>
      <c r="D229" s="5"/>
      <c r="E229" s="5"/>
      <c r="F229" s="5"/>
      <c r="G229" s="5"/>
      <c r="H229" s="5"/>
      <c r="I229" s="5"/>
      <c r="J229" s="5"/>
      <c r="K229" s="5"/>
      <c r="L229" s="5"/>
      <c r="M229" s="5"/>
      <c r="N229" s="5"/>
      <c r="O229" s="5"/>
      <c r="P229" s="5"/>
      <c r="S229" s="21"/>
      <c r="T229" s="21"/>
      <c r="U229" s="21"/>
      <c r="V229" s="21"/>
      <c r="W229" s="21"/>
      <c r="X229" s="21"/>
      <c r="Y229" s="21"/>
      <c r="Z229" s="21"/>
      <c r="AA229" s="21"/>
      <c r="AB229" s="21"/>
      <c r="AC229" s="21"/>
      <c r="AD229" s="21"/>
    </row>
    <row r="230" spans="1:30" ht="12" x14ac:dyDescent="0.25">
      <c r="A230" s="9"/>
      <c r="B230" s="227"/>
      <c r="C230" s="5"/>
      <c r="D230" s="467" t="s">
        <v>71</v>
      </c>
      <c r="E230" s="468"/>
      <c r="F230" s="468"/>
      <c r="G230" s="468"/>
      <c r="H230" s="468"/>
      <c r="I230" s="468"/>
      <c r="J230" s="468"/>
      <c r="K230" s="468"/>
      <c r="L230" s="469"/>
      <c r="M230" s="498">
        <f>I222</f>
        <v>2023</v>
      </c>
      <c r="N230" s="499"/>
      <c r="O230" s="500"/>
      <c r="S230" s="21"/>
      <c r="T230" s="21"/>
      <c r="U230" s="21"/>
      <c r="V230" s="21"/>
      <c r="W230" s="21"/>
      <c r="X230" s="21"/>
      <c r="Y230" s="21"/>
      <c r="Z230" s="21"/>
      <c r="AA230" s="21"/>
      <c r="AB230" s="21"/>
      <c r="AC230" s="21"/>
      <c r="AD230" s="21"/>
    </row>
    <row r="231" spans="1:30" x14ac:dyDescent="0.2">
      <c r="A231" s="9"/>
      <c r="B231" s="227"/>
      <c r="C231" s="5"/>
      <c r="D231" s="390" t="s">
        <v>213</v>
      </c>
      <c r="E231" s="390"/>
      <c r="F231" s="390"/>
      <c r="G231" s="390"/>
      <c r="H231" s="390"/>
      <c r="I231" s="390"/>
      <c r="J231" s="390"/>
      <c r="K231" s="390"/>
      <c r="L231" s="390"/>
      <c r="M231" s="438">
        <v>0</v>
      </c>
      <c r="N231" s="438"/>
      <c r="O231" s="438"/>
      <c r="S231" s="21"/>
      <c r="T231" s="21"/>
      <c r="U231" s="21"/>
      <c r="V231" s="21"/>
      <c r="W231" s="21"/>
      <c r="X231" s="21"/>
      <c r="Y231" s="21"/>
      <c r="Z231" s="21"/>
      <c r="AA231" s="21"/>
      <c r="AB231" s="21"/>
      <c r="AC231" s="21"/>
      <c r="AD231" s="21"/>
    </row>
    <row r="232" spans="1:30" x14ac:dyDescent="0.2">
      <c r="A232" s="9"/>
      <c r="B232" s="227"/>
      <c r="C232" s="5"/>
      <c r="D232" s="390" t="s">
        <v>343</v>
      </c>
      <c r="E232" s="390"/>
      <c r="F232" s="390"/>
      <c r="G232" s="390"/>
      <c r="H232" s="390"/>
      <c r="I232" s="390"/>
      <c r="J232" s="390"/>
      <c r="K232" s="390"/>
      <c r="L232" s="390"/>
      <c r="M232" s="438">
        <v>0</v>
      </c>
      <c r="N232" s="438"/>
      <c r="O232" s="438"/>
      <c r="S232" s="21"/>
      <c r="T232" s="21"/>
      <c r="U232" s="21"/>
      <c r="V232" s="21"/>
      <c r="W232" s="21"/>
      <c r="X232" s="21"/>
      <c r="Y232" s="21"/>
      <c r="Z232" s="21"/>
      <c r="AA232" s="21"/>
      <c r="AB232" s="21"/>
      <c r="AC232" s="21"/>
      <c r="AD232" s="21"/>
    </row>
    <row r="233" spans="1:30" x14ac:dyDescent="0.2">
      <c r="A233" s="9"/>
      <c r="B233" s="227"/>
      <c r="C233" s="5"/>
      <c r="D233" s="390" t="s">
        <v>214</v>
      </c>
      <c r="E233" s="390"/>
      <c r="F233" s="390"/>
      <c r="G233" s="390"/>
      <c r="H233" s="390"/>
      <c r="I233" s="390"/>
      <c r="J233" s="390"/>
      <c r="K233" s="390"/>
      <c r="L233" s="390"/>
      <c r="M233" s="438">
        <v>6410879.0700000003</v>
      </c>
      <c r="N233" s="438"/>
      <c r="O233" s="438"/>
      <c r="S233" s="21"/>
      <c r="T233" s="21"/>
      <c r="U233" s="21"/>
      <c r="V233" s="21"/>
      <c r="W233" s="21"/>
      <c r="X233" s="21"/>
      <c r="Y233" s="21"/>
      <c r="Z233" s="21"/>
      <c r="AA233" s="21"/>
      <c r="AB233" s="21"/>
      <c r="AC233" s="21"/>
      <c r="AD233" s="21"/>
    </row>
    <row r="234" spans="1:30" x14ac:dyDescent="0.2">
      <c r="A234" s="9"/>
      <c r="B234" s="227"/>
      <c r="C234" s="5"/>
      <c r="D234" s="390" t="s">
        <v>215</v>
      </c>
      <c r="E234" s="390"/>
      <c r="F234" s="390"/>
      <c r="G234" s="390"/>
      <c r="H234" s="390"/>
      <c r="I234" s="390"/>
      <c r="J234" s="390"/>
      <c r="K234" s="390"/>
      <c r="L234" s="390"/>
      <c r="M234" s="438">
        <v>0</v>
      </c>
      <c r="N234" s="438"/>
      <c r="O234" s="438"/>
      <c r="S234" s="21"/>
      <c r="T234" s="21"/>
      <c r="U234" s="21"/>
      <c r="V234" s="21"/>
      <c r="W234" s="21"/>
      <c r="X234" s="21"/>
      <c r="Y234" s="21"/>
      <c r="Z234" s="21"/>
      <c r="AA234" s="21"/>
      <c r="AB234" s="21"/>
      <c r="AC234" s="21"/>
      <c r="AD234" s="21"/>
    </row>
    <row r="235" spans="1:30" x14ac:dyDescent="0.2">
      <c r="A235" s="9"/>
      <c r="B235" s="227"/>
      <c r="C235" s="5"/>
      <c r="D235" s="390" t="s">
        <v>216</v>
      </c>
      <c r="E235" s="390"/>
      <c r="F235" s="390"/>
      <c r="G235" s="390"/>
      <c r="H235" s="390"/>
      <c r="I235" s="390"/>
      <c r="J235" s="390"/>
      <c r="K235" s="390"/>
      <c r="L235" s="390"/>
      <c r="M235" s="438">
        <v>0</v>
      </c>
      <c r="N235" s="438"/>
      <c r="O235" s="438"/>
      <c r="S235" s="21"/>
      <c r="T235" s="21"/>
      <c r="U235" s="21"/>
      <c r="V235" s="21"/>
      <c r="W235" s="21"/>
      <c r="X235" s="21"/>
      <c r="Y235" s="21"/>
      <c r="Z235" s="21"/>
      <c r="AA235" s="21"/>
      <c r="AB235" s="21"/>
      <c r="AC235" s="21"/>
      <c r="AD235" s="21"/>
    </row>
    <row r="236" spans="1:30" x14ac:dyDescent="0.2">
      <c r="A236" s="9"/>
      <c r="B236" s="227"/>
      <c r="C236" s="5"/>
      <c r="D236" s="390" t="s">
        <v>217</v>
      </c>
      <c r="E236" s="390"/>
      <c r="F236" s="390"/>
      <c r="G236" s="390"/>
      <c r="H236" s="390"/>
      <c r="I236" s="390"/>
      <c r="J236" s="390"/>
      <c r="K236" s="390"/>
      <c r="L236" s="390"/>
      <c r="M236" s="438">
        <v>0</v>
      </c>
      <c r="N236" s="438"/>
      <c r="O236" s="438"/>
      <c r="S236" s="21"/>
      <c r="T236" s="21"/>
      <c r="U236" s="21"/>
      <c r="V236" s="21"/>
      <c r="W236" s="21"/>
      <c r="X236" s="21"/>
      <c r="Y236" s="21"/>
      <c r="Z236" s="21"/>
      <c r="AA236" s="21"/>
      <c r="AB236" s="21"/>
      <c r="AC236" s="21"/>
      <c r="AD236" s="21"/>
    </row>
    <row r="237" spans="1:30" ht="12" x14ac:dyDescent="0.25">
      <c r="A237" s="9"/>
      <c r="B237" s="227"/>
      <c r="C237" s="5"/>
      <c r="D237" s="457" t="s">
        <v>211</v>
      </c>
      <c r="E237" s="458"/>
      <c r="F237" s="458"/>
      <c r="G237" s="458"/>
      <c r="H237" s="458"/>
      <c r="I237" s="458"/>
      <c r="J237" s="458"/>
      <c r="K237" s="458"/>
      <c r="L237" s="459"/>
      <c r="M237" s="460">
        <f>SUM(M231:O236)</f>
        <v>6410879.0700000003</v>
      </c>
      <c r="N237" s="461"/>
      <c r="O237" s="462"/>
      <c r="P237" s="85">
        <f>M237-I223</f>
        <v>0</v>
      </c>
      <c r="S237" s="21"/>
      <c r="T237" s="21"/>
      <c r="U237" s="21"/>
      <c r="V237" s="21"/>
      <c r="W237" s="21"/>
      <c r="X237" s="21"/>
      <c r="Y237" s="21"/>
      <c r="Z237" s="21"/>
      <c r="AA237" s="21"/>
      <c r="AB237" s="21"/>
      <c r="AC237" s="21"/>
      <c r="AD237" s="21"/>
    </row>
    <row r="238" spans="1:30" x14ac:dyDescent="0.2">
      <c r="A238" s="9"/>
      <c r="B238" s="227"/>
      <c r="C238" s="5"/>
      <c r="D238" s="5"/>
      <c r="E238" s="5"/>
      <c r="F238" s="5"/>
      <c r="G238" s="5"/>
      <c r="H238" s="5"/>
      <c r="I238" s="5"/>
      <c r="J238" s="5"/>
      <c r="K238" s="5"/>
      <c r="L238" s="5"/>
      <c r="M238" s="5"/>
      <c r="N238" s="5"/>
      <c r="O238" s="5"/>
      <c r="P238" s="5"/>
      <c r="S238" s="21"/>
      <c r="T238" s="21"/>
      <c r="U238" s="21"/>
      <c r="V238" s="21"/>
      <c r="W238" s="21"/>
      <c r="X238" s="21"/>
      <c r="Y238" s="21"/>
      <c r="Z238" s="21"/>
      <c r="AA238" s="21"/>
      <c r="AB238" s="21"/>
      <c r="AC238" s="21"/>
      <c r="AD238" s="21"/>
    </row>
    <row r="239" spans="1:30" ht="12" x14ac:dyDescent="0.25">
      <c r="A239" s="9"/>
      <c r="B239" s="227"/>
      <c r="C239" s="127" t="s">
        <v>90</v>
      </c>
      <c r="D239" s="67"/>
      <c r="E239" s="67"/>
      <c r="F239" s="67"/>
      <c r="G239" s="67"/>
      <c r="H239" s="67"/>
      <c r="I239" s="67"/>
      <c r="J239" s="67"/>
      <c r="K239" s="67"/>
      <c r="L239" s="67"/>
      <c r="M239" s="67"/>
      <c r="N239" s="67"/>
      <c r="O239" s="67"/>
      <c r="P239" s="67"/>
    </row>
    <row r="240" spans="1:30" ht="27" customHeight="1" x14ac:dyDescent="0.2">
      <c r="A240" s="9"/>
      <c r="B240" s="227"/>
      <c r="C240" s="471" t="s">
        <v>539</v>
      </c>
      <c r="D240" s="472"/>
      <c r="E240" s="472"/>
      <c r="F240" s="472"/>
      <c r="G240" s="472"/>
      <c r="H240" s="472"/>
      <c r="I240" s="472"/>
      <c r="J240" s="472"/>
      <c r="K240" s="472"/>
      <c r="L240" s="472"/>
      <c r="M240" s="472"/>
      <c r="N240" s="472"/>
      <c r="O240" s="473"/>
      <c r="P240" s="473"/>
    </row>
    <row r="241" spans="1:16" ht="12" x14ac:dyDescent="0.25">
      <c r="A241" s="9"/>
      <c r="B241" s="227"/>
      <c r="C241" s="127" t="s">
        <v>91</v>
      </c>
      <c r="D241" s="67"/>
      <c r="E241" s="67"/>
      <c r="F241" s="67"/>
      <c r="G241" s="67"/>
      <c r="H241" s="67"/>
      <c r="I241" s="67"/>
      <c r="J241" s="67"/>
      <c r="K241" s="67"/>
      <c r="L241" s="67"/>
      <c r="M241" s="67"/>
      <c r="N241" s="67"/>
      <c r="O241" s="67"/>
      <c r="P241" s="67"/>
    </row>
    <row r="242" spans="1:16" ht="23.4" customHeight="1" x14ac:dyDescent="0.2">
      <c r="A242" s="9"/>
      <c r="B242" s="227"/>
      <c r="C242" s="471" t="s">
        <v>513</v>
      </c>
      <c r="D242" s="472"/>
      <c r="E242" s="472"/>
      <c r="F242" s="472"/>
      <c r="G242" s="472"/>
      <c r="H242" s="472"/>
      <c r="I242" s="472"/>
      <c r="J242" s="472"/>
      <c r="K242" s="472"/>
      <c r="L242" s="472"/>
      <c r="M242" s="472"/>
      <c r="N242" s="472"/>
      <c r="O242" s="473"/>
      <c r="P242" s="473"/>
    </row>
    <row r="243" spans="1:16" ht="4.95" customHeight="1" x14ac:dyDescent="0.25">
      <c r="A243" s="9"/>
      <c r="B243" s="358"/>
      <c r="C243" s="127"/>
      <c r="D243" s="67"/>
      <c r="E243" s="67"/>
      <c r="F243" s="67"/>
      <c r="G243" s="67"/>
      <c r="H243" s="67"/>
      <c r="I243" s="67"/>
      <c r="J243" s="67"/>
      <c r="K243" s="67"/>
      <c r="L243" s="67"/>
      <c r="M243" s="67"/>
      <c r="N243" s="67"/>
      <c r="O243" s="67"/>
      <c r="P243" s="67"/>
    </row>
    <row r="244" spans="1:16" ht="24.6" customHeight="1" x14ac:dyDescent="0.25">
      <c r="A244" s="9"/>
      <c r="B244" s="227"/>
      <c r="C244" s="445" t="s">
        <v>420</v>
      </c>
      <c r="D244" s="446"/>
      <c r="E244" s="446"/>
      <c r="F244" s="446"/>
      <c r="G244" s="446"/>
      <c r="H244" s="446"/>
      <c r="I244" s="446"/>
      <c r="J244" s="446"/>
      <c r="K244" s="446"/>
      <c r="L244" s="446"/>
      <c r="M244" s="446"/>
      <c r="N244" s="446"/>
      <c r="O244" s="447"/>
      <c r="P244" s="447"/>
    </row>
    <row r="245" spans="1:16" ht="8.4" customHeight="1" x14ac:dyDescent="0.25">
      <c r="A245" s="9"/>
      <c r="B245" s="227"/>
      <c r="C245" s="209"/>
      <c r="D245" s="210"/>
      <c r="E245" s="210"/>
      <c r="F245" s="210"/>
      <c r="G245" s="210"/>
      <c r="H245" s="210"/>
      <c r="I245" s="210"/>
      <c r="J245" s="210"/>
      <c r="K245" s="210"/>
      <c r="L245" s="210"/>
      <c r="M245" s="210"/>
      <c r="N245" s="210"/>
      <c r="O245" s="211"/>
      <c r="P245" s="211"/>
    </row>
    <row r="246" spans="1:16" ht="25.2" customHeight="1" x14ac:dyDescent="0.2">
      <c r="A246" s="9"/>
      <c r="B246" s="227"/>
      <c r="C246" s="204" t="s">
        <v>381</v>
      </c>
      <c r="D246" s="440" t="s">
        <v>368</v>
      </c>
      <c r="E246" s="441"/>
      <c r="F246" s="440" t="s">
        <v>369</v>
      </c>
      <c r="G246" s="441"/>
      <c r="H246" s="442" t="s">
        <v>423</v>
      </c>
      <c r="I246" s="442"/>
      <c r="J246" s="442"/>
      <c r="K246" s="442" t="s">
        <v>383</v>
      </c>
      <c r="L246" s="442"/>
      <c r="M246" s="442"/>
      <c r="N246" s="442"/>
      <c r="O246" s="442"/>
      <c r="P246" s="211"/>
    </row>
    <row r="247" spans="1:16" ht="10.95" customHeight="1" x14ac:dyDescent="0.2">
      <c r="A247" s="9"/>
      <c r="B247" s="227"/>
      <c r="C247" s="203">
        <v>2020</v>
      </c>
      <c r="D247" s="406" t="s">
        <v>370</v>
      </c>
      <c r="E247" s="407"/>
      <c r="F247" s="406" t="str">
        <f>D248</f>
        <v>Febrero</v>
      </c>
      <c r="G247" s="407"/>
      <c r="H247" s="408">
        <v>168600.19</v>
      </c>
      <c r="I247" s="408"/>
      <c r="J247" s="408"/>
      <c r="K247" s="409" t="s">
        <v>430</v>
      </c>
      <c r="L247" s="409"/>
      <c r="M247" s="409"/>
      <c r="N247" s="409"/>
      <c r="O247" s="409"/>
      <c r="P247" s="211"/>
    </row>
    <row r="248" spans="1:16" ht="10.95" customHeight="1" x14ac:dyDescent="0.2">
      <c r="A248" s="9"/>
      <c r="B248" s="227"/>
      <c r="C248" s="203">
        <v>2020</v>
      </c>
      <c r="D248" s="406" t="s">
        <v>371</v>
      </c>
      <c r="E248" s="407"/>
      <c r="F248" s="406" t="str">
        <f t="shared" ref="F248:F255" si="13">D249</f>
        <v>Marzo</v>
      </c>
      <c r="G248" s="407"/>
      <c r="H248" s="408">
        <v>168600.19</v>
      </c>
      <c r="I248" s="408"/>
      <c r="J248" s="408"/>
      <c r="K248" s="409" t="s">
        <v>430</v>
      </c>
      <c r="L248" s="409"/>
      <c r="M248" s="409"/>
      <c r="N248" s="409"/>
      <c r="O248" s="409"/>
      <c r="P248" s="211"/>
    </row>
    <row r="249" spans="1:16" ht="10.95" customHeight="1" x14ac:dyDescent="0.2">
      <c r="A249" s="9"/>
      <c r="B249" s="227"/>
      <c r="C249" s="203">
        <v>2020</v>
      </c>
      <c r="D249" s="406" t="s">
        <v>372</v>
      </c>
      <c r="E249" s="407"/>
      <c r="F249" s="406" t="str">
        <f t="shared" si="13"/>
        <v>Abril</v>
      </c>
      <c r="G249" s="407"/>
      <c r="H249" s="408">
        <v>168600.19</v>
      </c>
      <c r="I249" s="408"/>
      <c r="J249" s="408"/>
      <c r="K249" s="409" t="s">
        <v>430</v>
      </c>
      <c r="L249" s="409"/>
      <c r="M249" s="409"/>
      <c r="N249" s="409"/>
      <c r="O249" s="409"/>
      <c r="P249" s="211"/>
    </row>
    <row r="250" spans="1:16" ht="10.95" customHeight="1" x14ac:dyDescent="0.2">
      <c r="A250" s="9"/>
      <c r="B250" s="227"/>
      <c r="C250" s="203">
        <v>2020</v>
      </c>
      <c r="D250" s="406" t="s">
        <v>373</v>
      </c>
      <c r="E250" s="407"/>
      <c r="F250" s="406" t="str">
        <f t="shared" si="13"/>
        <v>Mayo</v>
      </c>
      <c r="G250" s="407"/>
      <c r="H250" s="408">
        <v>168600.19</v>
      </c>
      <c r="I250" s="408"/>
      <c r="J250" s="408"/>
      <c r="K250" s="409" t="s">
        <v>430</v>
      </c>
      <c r="L250" s="409"/>
      <c r="M250" s="409"/>
      <c r="N250" s="409"/>
      <c r="O250" s="409"/>
      <c r="P250" s="211"/>
    </row>
    <row r="251" spans="1:16" ht="10.95" customHeight="1" x14ac:dyDescent="0.2">
      <c r="A251" s="9"/>
      <c r="B251" s="227"/>
      <c r="C251" s="203">
        <v>2020</v>
      </c>
      <c r="D251" s="406" t="s">
        <v>374</v>
      </c>
      <c r="E251" s="407"/>
      <c r="F251" s="406" t="str">
        <f t="shared" si="13"/>
        <v>Junio</v>
      </c>
      <c r="G251" s="407"/>
      <c r="H251" s="408">
        <v>168600.19</v>
      </c>
      <c r="I251" s="408"/>
      <c r="J251" s="408"/>
      <c r="K251" s="409" t="s">
        <v>430</v>
      </c>
      <c r="L251" s="409"/>
      <c r="M251" s="409"/>
      <c r="N251" s="409"/>
      <c r="O251" s="409"/>
      <c r="P251" s="211"/>
    </row>
    <row r="252" spans="1:16" ht="10.95" customHeight="1" x14ac:dyDescent="0.2">
      <c r="A252" s="9"/>
      <c r="B252" s="227"/>
      <c r="C252" s="203">
        <v>2020</v>
      </c>
      <c r="D252" s="406" t="s">
        <v>375</v>
      </c>
      <c r="E252" s="407"/>
      <c r="F252" s="406" t="str">
        <f t="shared" si="13"/>
        <v>Julio</v>
      </c>
      <c r="G252" s="407"/>
      <c r="H252" s="408">
        <v>168600.19</v>
      </c>
      <c r="I252" s="408"/>
      <c r="J252" s="408"/>
      <c r="K252" s="409" t="s">
        <v>430</v>
      </c>
      <c r="L252" s="409"/>
      <c r="M252" s="409"/>
      <c r="N252" s="409"/>
      <c r="O252" s="409"/>
      <c r="P252" s="211"/>
    </row>
    <row r="253" spans="1:16" ht="10.95" customHeight="1" x14ac:dyDescent="0.2">
      <c r="A253" s="9"/>
      <c r="B253" s="227"/>
      <c r="C253" s="203">
        <v>2020</v>
      </c>
      <c r="D253" s="406" t="s">
        <v>376</v>
      </c>
      <c r="E253" s="407"/>
      <c r="F253" s="406" t="str">
        <f t="shared" si="13"/>
        <v>Agosto</v>
      </c>
      <c r="G253" s="407"/>
      <c r="H253" s="408">
        <v>168600.19</v>
      </c>
      <c r="I253" s="408"/>
      <c r="J253" s="408"/>
      <c r="K253" s="409" t="s">
        <v>430</v>
      </c>
      <c r="L253" s="409"/>
      <c r="M253" s="409"/>
      <c r="N253" s="409"/>
      <c r="O253" s="409"/>
      <c r="P253" s="211"/>
    </row>
    <row r="254" spans="1:16" ht="10.95" customHeight="1" x14ac:dyDescent="0.2">
      <c r="A254" s="9"/>
      <c r="B254" s="227"/>
      <c r="C254" s="203">
        <v>2020</v>
      </c>
      <c r="D254" s="406" t="s">
        <v>377</v>
      </c>
      <c r="E254" s="407"/>
      <c r="F254" s="406" t="str">
        <f t="shared" si="13"/>
        <v>Septiembre</v>
      </c>
      <c r="G254" s="407"/>
      <c r="H254" s="408">
        <v>168600.19</v>
      </c>
      <c r="I254" s="408"/>
      <c r="J254" s="408"/>
      <c r="K254" s="409" t="s">
        <v>430</v>
      </c>
      <c r="L254" s="409"/>
      <c r="M254" s="409"/>
      <c r="N254" s="409"/>
      <c r="O254" s="409"/>
      <c r="P254" s="211"/>
    </row>
    <row r="255" spans="1:16" ht="10.95" customHeight="1" x14ac:dyDescent="0.2">
      <c r="A255" s="9"/>
      <c r="B255" s="227"/>
      <c r="C255" s="203">
        <v>2020</v>
      </c>
      <c r="D255" s="406" t="s">
        <v>378</v>
      </c>
      <c r="E255" s="407"/>
      <c r="F255" s="406" t="str">
        <f t="shared" si="13"/>
        <v>Octubre</v>
      </c>
      <c r="G255" s="407"/>
      <c r="H255" s="408">
        <v>168600.19</v>
      </c>
      <c r="I255" s="408"/>
      <c r="J255" s="408"/>
      <c r="K255" s="409" t="s">
        <v>430</v>
      </c>
      <c r="L255" s="409"/>
      <c r="M255" s="409"/>
      <c r="N255" s="409"/>
      <c r="O255" s="409"/>
      <c r="P255" s="211"/>
    </row>
    <row r="256" spans="1:16" ht="10.95" customHeight="1" x14ac:dyDescent="0.2">
      <c r="A256" s="9"/>
      <c r="B256" s="227"/>
      <c r="C256" s="203">
        <v>2020</v>
      </c>
      <c r="D256" s="406" t="s">
        <v>379</v>
      </c>
      <c r="E256" s="407"/>
      <c r="F256" s="406" t="s">
        <v>380</v>
      </c>
      <c r="G256" s="407"/>
      <c r="H256" s="408">
        <v>168600.19</v>
      </c>
      <c r="I256" s="408"/>
      <c r="J256" s="408"/>
      <c r="K256" s="409" t="s">
        <v>430</v>
      </c>
      <c r="L256" s="409"/>
      <c r="M256" s="409"/>
      <c r="N256" s="409"/>
      <c r="O256" s="409"/>
      <c r="P256" s="211"/>
    </row>
    <row r="257" spans="1:16" ht="10.95" customHeight="1" x14ac:dyDescent="0.2">
      <c r="A257" s="9"/>
      <c r="B257" s="227"/>
      <c r="C257" s="203">
        <v>2020</v>
      </c>
      <c r="D257" s="406" t="str">
        <f>F256</f>
        <v>Noviembre</v>
      </c>
      <c r="E257" s="407"/>
      <c r="F257" s="406" t="s">
        <v>390</v>
      </c>
      <c r="G257" s="407"/>
      <c r="H257" s="408">
        <v>168600.19</v>
      </c>
      <c r="I257" s="408"/>
      <c r="J257" s="408"/>
      <c r="K257" s="409" t="s">
        <v>430</v>
      </c>
      <c r="L257" s="409"/>
      <c r="M257" s="409"/>
      <c r="N257" s="409"/>
      <c r="O257" s="409"/>
      <c r="P257" s="211"/>
    </row>
    <row r="258" spans="1:16" ht="4.95" customHeight="1" x14ac:dyDescent="0.25">
      <c r="A258" s="9"/>
      <c r="B258" s="227"/>
      <c r="C258" s="222"/>
      <c r="D258" s="474"/>
      <c r="E258" s="474"/>
      <c r="F258" s="474"/>
      <c r="G258" s="474"/>
      <c r="H258" s="578"/>
      <c r="I258" s="578"/>
      <c r="K258" s="131"/>
      <c r="L258" s="222"/>
      <c r="M258" s="222"/>
      <c r="N258" s="210"/>
      <c r="O258" s="211"/>
      <c r="P258" s="211"/>
    </row>
    <row r="259" spans="1:16" ht="12" x14ac:dyDescent="0.25">
      <c r="A259" s="9"/>
      <c r="B259" s="227"/>
      <c r="C259" s="396" t="s">
        <v>73</v>
      </c>
      <c r="D259" s="397"/>
      <c r="E259" s="397"/>
      <c r="F259" s="397"/>
      <c r="G259" s="398"/>
      <c r="H259" s="420">
        <f>SUM(H247:I258)</f>
        <v>1854602.0899999996</v>
      </c>
      <c r="I259" s="420"/>
      <c r="J259" s="420"/>
      <c r="K259" s="222"/>
      <c r="L259" s="222"/>
      <c r="M259" s="222"/>
      <c r="N259" s="210"/>
      <c r="O259" s="211"/>
      <c r="P259" s="211"/>
    </row>
    <row r="260" spans="1:16" ht="4.95" customHeight="1" x14ac:dyDescent="0.25">
      <c r="A260" s="222"/>
      <c r="B260" s="222"/>
      <c r="C260" s="222"/>
      <c r="D260" s="210"/>
      <c r="E260" s="211"/>
      <c r="F260" s="222"/>
      <c r="G260" s="222"/>
      <c r="H260" s="222"/>
      <c r="I260" s="210"/>
      <c r="J260" s="211"/>
      <c r="K260" s="222"/>
      <c r="L260" s="222"/>
      <c r="M260" s="222"/>
      <c r="N260" s="210"/>
      <c r="O260" s="211"/>
      <c r="P260" s="211"/>
    </row>
    <row r="261" spans="1:16" ht="10.95" customHeight="1" x14ac:dyDescent="0.2">
      <c r="A261" s="9"/>
      <c r="B261" s="227"/>
      <c r="C261" s="203">
        <v>2021</v>
      </c>
      <c r="D261" s="406" t="str">
        <f>F257</f>
        <v>Diciembre</v>
      </c>
      <c r="E261" s="407"/>
      <c r="F261" s="406" t="s">
        <v>370</v>
      </c>
      <c r="G261" s="407"/>
      <c r="H261" s="408">
        <v>168600.19</v>
      </c>
      <c r="I261" s="408"/>
      <c r="J261" s="408"/>
      <c r="K261" s="409" t="s">
        <v>430</v>
      </c>
      <c r="L261" s="409"/>
      <c r="M261" s="409"/>
      <c r="N261" s="409"/>
      <c r="O261" s="409"/>
      <c r="P261" s="211"/>
    </row>
    <row r="262" spans="1:16" ht="10.95" customHeight="1" x14ac:dyDescent="0.2">
      <c r="A262" s="9"/>
      <c r="B262" s="227"/>
      <c r="C262" s="203">
        <v>2021</v>
      </c>
      <c r="D262" s="406" t="str">
        <f t="shared" ref="D262:D267" si="14">F261</f>
        <v>Enero</v>
      </c>
      <c r="E262" s="407"/>
      <c r="F262" s="406" t="s">
        <v>371</v>
      </c>
      <c r="G262" s="407"/>
      <c r="H262" s="408">
        <v>173911.1</v>
      </c>
      <c r="I262" s="408"/>
      <c r="J262" s="408"/>
      <c r="K262" s="409" t="s">
        <v>430</v>
      </c>
      <c r="L262" s="409"/>
      <c r="M262" s="409"/>
      <c r="N262" s="409"/>
      <c r="O262" s="409"/>
      <c r="P262" s="211"/>
    </row>
    <row r="263" spans="1:16" ht="10.95" customHeight="1" x14ac:dyDescent="0.2">
      <c r="A263" s="9"/>
      <c r="B263" s="227"/>
      <c r="C263" s="203">
        <v>2021</v>
      </c>
      <c r="D263" s="406" t="str">
        <f t="shared" si="14"/>
        <v>Febrero</v>
      </c>
      <c r="E263" s="407"/>
      <c r="F263" s="406" t="s">
        <v>372</v>
      </c>
      <c r="G263" s="407"/>
      <c r="H263" s="408">
        <v>173911.1</v>
      </c>
      <c r="I263" s="408"/>
      <c r="J263" s="408"/>
      <c r="K263" s="409" t="s">
        <v>430</v>
      </c>
      <c r="L263" s="409"/>
      <c r="M263" s="409"/>
      <c r="N263" s="409"/>
      <c r="O263" s="409"/>
      <c r="P263" s="211"/>
    </row>
    <row r="264" spans="1:16" ht="10.95" customHeight="1" x14ac:dyDescent="0.2">
      <c r="A264" s="9"/>
      <c r="B264" s="227"/>
      <c r="C264" s="203">
        <v>2021</v>
      </c>
      <c r="D264" s="406" t="str">
        <f t="shared" si="14"/>
        <v>Marzo</v>
      </c>
      <c r="E264" s="407"/>
      <c r="F264" s="406" t="s">
        <v>373</v>
      </c>
      <c r="G264" s="407"/>
      <c r="H264" s="408">
        <v>173911.1</v>
      </c>
      <c r="I264" s="408"/>
      <c r="J264" s="408"/>
      <c r="K264" s="409" t="s">
        <v>430</v>
      </c>
      <c r="L264" s="409"/>
      <c r="M264" s="409"/>
      <c r="N264" s="409"/>
      <c r="O264" s="409"/>
      <c r="P264" s="211"/>
    </row>
    <row r="265" spans="1:16" ht="10.95" customHeight="1" x14ac:dyDescent="0.2">
      <c r="A265" s="9"/>
      <c r="B265" s="227"/>
      <c r="C265" s="203">
        <v>2021</v>
      </c>
      <c r="D265" s="406" t="str">
        <f t="shared" si="14"/>
        <v>Abril</v>
      </c>
      <c r="E265" s="407"/>
      <c r="F265" s="406" t="s">
        <v>374</v>
      </c>
      <c r="G265" s="407"/>
      <c r="H265" s="408">
        <v>173911.1</v>
      </c>
      <c r="I265" s="408"/>
      <c r="J265" s="408"/>
      <c r="K265" s="409" t="s">
        <v>430</v>
      </c>
      <c r="L265" s="409"/>
      <c r="M265" s="409"/>
      <c r="N265" s="409"/>
      <c r="O265" s="409"/>
      <c r="P265" s="211"/>
    </row>
    <row r="266" spans="1:16" ht="10.95" customHeight="1" x14ac:dyDescent="0.2">
      <c r="A266" s="9"/>
      <c r="B266" s="227"/>
      <c r="C266" s="203">
        <v>2021</v>
      </c>
      <c r="D266" s="406" t="str">
        <f t="shared" si="14"/>
        <v>Mayo</v>
      </c>
      <c r="E266" s="407"/>
      <c r="F266" s="406" t="s">
        <v>375</v>
      </c>
      <c r="G266" s="407"/>
      <c r="H266" s="408">
        <v>173911.1</v>
      </c>
      <c r="I266" s="408"/>
      <c r="J266" s="408"/>
      <c r="K266" s="409" t="s">
        <v>430</v>
      </c>
      <c r="L266" s="409"/>
      <c r="M266" s="409"/>
      <c r="N266" s="409"/>
      <c r="O266" s="409"/>
      <c r="P266" s="211"/>
    </row>
    <row r="267" spans="1:16" ht="10.95" customHeight="1" x14ac:dyDescent="0.2">
      <c r="A267" s="9"/>
      <c r="B267" s="227"/>
      <c r="C267" s="203">
        <v>2021</v>
      </c>
      <c r="D267" s="406" t="str">
        <f t="shared" si="14"/>
        <v>Junio</v>
      </c>
      <c r="E267" s="407"/>
      <c r="F267" s="406" t="s">
        <v>376</v>
      </c>
      <c r="G267" s="407"/>
      <c r="H267" s="408">
        <v>173911.1</v>
      </c>
      <c r="I267" s="408"/>
      <c r="J267" s="408"/>
      <c r="K267" s="409" t="s">
        <v>430</v>
      </c>
      <c r="L267" s="409"/>
      <c r="M267" s="409"/>
      <c r="N267" s="409"/>
      <c r="O267" s="409"/>
      <c r="P267" s="211"/>
    </row>
    <row r="268" spans="1:16" ht="10.95" customHeight="1" x14ac:dyDescent="0.2">
      <c r="A268" s="9"/>
      <c r="B268" s="227"/>
      <c r="C268" s="203">
        <v>2021</v>
      </c>
      <c r="D268" s="406" t="str">
        <f t="shared" ref="D268" si="15">F267</f>
        <v>Julio</v>
      </c>
      <c r="E268" s="407"/>
      <c r="F268" s="406" t="s">
        <v>377</v>
      </c>
      <c r="G268" s="407"/>
      <c r="H268" s="408">
        <v>173911.1</v>
      </c>
      <c r="I268" s="408"/>
      <c r="J268" s="408"/>
      <c r="K268" s="409" t="s">
        <v>430</v>
      </c>
      <c r="L268" s="409"/>
      <c r="M268" s="409"/>
      <c r="N268" s="409"/>
      <c r="O268" s="409"/>
      <c r="P268" s="211"/>
    </row>
    <row r="269" spans="1:16" ht="10.95" customHeight="1" x14ac:dyDescent="0.2">
      <c r="A269" s="9"/>
      <c r="B269" s="227"/>
      <c r="C269" s="203">
        <v>2021</v>
      </c>
      <c r="D269" s="406" t="str">
        <f t="shared" ref="D269" si="16">F268</f>
        <v>Agosto</v>
      </c>
      <c r="E269" s="407"/>
      <c r="F269" s="406" t="s">
        <v>378</v>
      </c>
      <c r="G269" s="407"/>
      <c r="H269" s="408">
        <v>173911.1</v>
      </c>
      <c r="I269" s="408"/>
      <c r="J269" s="408"/>
      <c r="K269" s="409" t="s">
        <v>430</v>
      </c>
      <c r="L269" s="409"/>
      <c r="M269" s="409"/>
      <c r="N269" s="409"/>
      <c r="O269" s="409"/>
      <c r="P269" s="211"/>
    </row>
    <row r="270" spans="1:16" ht="10.95" customHeight="1" x14ac:dyDescent="0.2">
      <c r="A270" s="9"/>
      <c r="B270" s="227"/>
      <c r="C270" s="203">
        <v>2021</v>
      </c>
      <c r="D270" s="406" t="str">
        <f t="shared" ref="D270" si="17">F269</f>
        <v>Septiembre</v>
      </c>
      <c r="E270" s="407"/>
      <c r="F270" s="406" t="s">
        <v>379</v>
      </c>
      <c r="G270" s="407"/>
      <c r="H270" s="408">
        <v>173911.1</v>
      </c>
      <c r="I270" s="408"/>
      <c r="J270" s="408"/>
      <c r="K270" s="409" t="s">
        <v>430</v>
      </c>
      <c r="L270" s="409"/>
      <c r="M270" s="409"/>
      <c r="N270" s="409"/>
      <c r="O270" s="409"/>
      <c r="P270" s="211"/>
    </row>
    <row r="271" spans="1:16" ht="10.95" customHeight="1" x14ac:dyDescent="0.2">
      <c r="A271" s="9"/>
      <c r="B271" s="227"/>
      <c r="C271" s="203">
        <v>2021</v>
      </c>
      <c r="D271" s="406" t="str">
        <f t="shared" ref="D271" si="18">F270</f>
        <v>Octubre</v>
      </c>
      <c r="E271" s="407"/>
      <c r="F271" s="406" t="s">
        <v>380</v>
      </c>
      <c r="G271" s="407"/>
      <c r="H271" s="408">
        <v>173911.1</v>
      </c>
      <c r="I271" s="408"/>
      <c r="J271" s="408"/>
      <c r="K271" s="409" t="s">
        <v>430</v>
      </c>
      <c r="L271" s="409"/>
      <c r="M271" s="409"/>
      <c r="N271" s="409"/>
      <c r="O271" s="409"/>
      <c r="P271" s="211"/>
    </row>
    <row r="272" spans="1:16" ht="10.95" customHeight="1" x14ac:dyDescent="0.2">
      <c r="A272" s="9"/>
      <c r="B272" s="227"/>
      <c r="C272" s="203">
        <v>2021</v>
      </c>
      <c r="D272" s="406" t="str">
        <f t="shared" ref="D272" si="19">F271</f>
        <v>Noviembre</v>
      </c>
      <c r="E272" s="407"/>
      <c r="F272" s="406" t="s">
        <v>390</v>
      </c>
      <c r="G272" s="407"/>
      <c r="H272" s="408">
        <v>173911.1</v>
      </c>
      <c r="I272" s="408"/>
      <c r="J272" s="408"/>
      <c r="K272" s="409" t="s">
        <v>430</v>
      </c>
      <c r="L272" s="409"/>
      <c r="M272" s="409"/>
      <c r="N272" s="409"/>
      <c r="O272" s="409"/>
      <c r="P272" s="211"/>
    </row>
    <row r="273" spans="1:16" ht="4.95" customHeight="1" x14ac:dyDescent="0.25">
      <c r="A273" s="9"/>
      <c r="B273" s="227"/>
      <c r="C273" s="120"/>
      <c r="D273" s="120"/>
      <c r="E273" s="105"/>
      <c r="F273" s="120"/>
      <c r="G273" s="105"/>
      <c r="H273" s="121"/>
      <c r="I273" s="98"/>
      <c r="J273" s="120"/>
      <c r="K273" s="220"/>
      <c r="L273" s="220"/>
      <c r="M273" s="220"/>
      <c r="N273" s="210"/>
      <c r="O273" s="211"/>
      <c r="P273" s="211"/>
    </row>
    <row r="274" spans="1:16" ht="12" x14ac:dyDescent="0.25">
      <c r="A274" s="9"/>
      <c r="B274" s="227"/>
      <c r="C274" s="396" t="s">
        <v>73</v>
      </c>
      <c r="D274" s="397"/>
      <c r="E274" s="397"/>
      <c r="F274" s="397"/>
      <c r="G274" s="398"/>
      <c r="H274" s="420">
        <f>SUM(H261:I273)</f>
        <v>2081622.2900000005</v>
      </c>
      <c r="I274" s="420"/>
      <c r="J274" s="420"/>
      <c r="K274" s="222"/>
      <c r="L274" s="222"/>
      <c r="M274" s="222"/>
      <c r="N274" s="210"/>
      <c r="O274" s="211"/>
      <c r="P274" s="211"/>
    </row>
    <row r="275" spans="1:16" ht="4.95" customHeight="1" x14ac:dyDescent="0.25">
      <c r="A275" s="9"/>
      <c r="B275" s="227"/>
      <c r="C275" s="66"/>
      <c r="D275" s="66"/>
      <c r="E275" s="66"/>
      <c r="F275" s="66"/>
      <c r="G275" s="66"/>
      <c r="H275" s="122"/>
      <c r="I275" s="92"/>
      <c r="J275" s="222"/>
      <c r="K275" s="223"/>
      <c r="L275" s="222"/>
      <c r="M275" s="222"/>
      <c r="N275" s="210"/>
      <c r="O275" s="211"/>
      <c r="P275" s="211"/>
    </row>
    <row r="276" spans="1:16" ht="10.95" customHeight="1" x14ac:dyDescent="0.2">
      <c r="A276" s="9"/>
      <c r="B276" s="227"/>
      <c r="C276" s="203">
        <v>2022</v>
      </c>
      <c r="D276" s="406" t="str">
        <f>F272</f>
        <v>Diciembre</v>
      </c>
      <c r="E276" s="407"/>
      <c r="F276" s="406" t="s">
        <v>370</v>
      </c>
      <c r="G276" s="407"/>
      <c r="H276" s="408">
        <v>201015.41</v>
      </c>
      <c r="I276" s="408"/>
      <c r="J276" s="408"/>
      <c r="K276" s="409" t="s">
        <v>430</v>
      </c>
      <c r="L276" s="409"/>
      <c r="M276" s="409"/>
      <c r="N276" s="409"/>
      <c r="O276" s="409"/>
      <c r="P276" s="211"/>
    </row>
    <row r="277" spans="1:16" ht="10.95" customHeight="1" x14ac:dyDescent="0.2">
      <c r="A277" s="9"/>
      <c r="B277" s="251"/>
      <c r="C277" s="246">
        <v>2022</v>
      </c>
      <c r="D277" s="406" t="str">
        <f t="shared" ref="D277:D282" si="20">F276</f>
        <v>Enero</v>
      </c>
      <c r="E277" s="407"/>
      <c r="F277" s="406" t="s">
        <v>371</v>
      </c>
      <c r="G277" s="407"/>
      <c r="H277" s="408">
        <v>186693.56</v>
      </c>
      <c r="I277" s="408"/>
      <c r="J277" s="408"/>
      <c r="K277" s="409" t="s">
        <v>430</v>
      </c>
      <c r="L277" s="409"/>
      <c r="M277" s="409"/>
      <c r="N277" s="409"/>
      <c r="O277" s="409"/>
      <c r="P277" s="248"/>
    </row>
    <row r="278" spans="1:16" ht="10.95" customHeight="1" x14ac:dyDescent="0.2">
      <c r="A278" s="9"/>
      <c r="B278" s="257"/>
      <c r="C278" s="255">
        <v>2022</v>
      </c>
      <c r="D278" s="406" t="str">
        <f t="shared" si="20"/>
        <v>Febrero</v>
      </c>
      <c r="E278" s="407"/>
      <c r="F278" s="406" t="s">
        <v>372</v>
      </c>
      <c r="G278" s="407"/>
      <c r="H278" s="408">
        <v>186693.56</v>
      </c>
      <c r="I278" s="408"/>
      <c r="J278" s="408"/>
      <c r="K278" s="409" t="s">
        <v>430</v>
      </c>
      <c r="L278" s="409"/>
      <c r="M278" s="409"/>
      <c r="N278" s="409"/>
      <c r="O278" s="409"/>
      <c r="P278" s="256"/>
    </row>
    <row r="279" spans="1:16" ht="10.95" customHeight="1" x14ac:dyDescent="0.2">
      <c r="A279" s="9"/>
      <c r="B279" s="264"/>
      <c r="C279" s="262">
        <v>2022</v>
      </c>
      <c r="D279" s="406" t="str">
        <f t="shared" si="20"/>
        <v>Marzo</v>
      </c>
      <c r="E279" s="407"/>
      <c r="F279" s="406" t="s">
        <v>373</v>
      </c>
      <c r="G279" s="407"/>
      <c r="H279" s="408">
        <v>186693.56</v>
      </c>
      <c r="I279" s="408"/>
      <c r="J279" s="408"/>
      <c r="K279" s="409" t="s">
        <v>430</v>
      </c>
      <c r="L279" s="409"/>
      <c r="M279" s="409"/>
      <c r="N279" s="409"/>
      <c r="O279" s="409"/>
      <c r="P279" s="263"/>
    </row>
    <row r="280" spans="1:16" ht="10.95" customHeight="1" x14ac:dyDescent="0.2">
      <c r="A280" s="9"/>
      <c r="B280" s="269"/>
      <c r="C280" s="265">
        <v>2022</v>
      </c>
      <c r="D280" s="406" t="str">
        <f t="shared" si="20"/>
        <v>Abril</v>
      </c>
      <c r="E280" s="407"/>
      <c r="F280" s="406" t="s">
        <v>374</v>
      </c>
      <c r="G280" s="407"/>
      <c r="H280" s="408">
        <v>186693.56</v>
      </c>
      <c r="I280" s="408"/>
      <c r="J280" s="408"/>
      <c r="K280" s="409" t="s">
        <v>430</v>
      </c>
      <c r="L280" s="409"/>
      <c r="M280" s="409"/>
      <c r="N280" s="409"/>
      <c r="O280" s="409"/>
      <c r="P280" s="266"/>
    </row>
    <row r="281" spans="1:16" ht="10.95" customHeight="1" x14ac:dyDescent="0.2">
      <c r="A281" s="9"/>
      <c r="B281" s="284"/>
      <c r="C281" s="273">
        <v>2022</v>
      </c>
      <c r="D281" s="406" t="str">
        <f t="shared" si="20"/>
        <v>Mayo</v>
      </c>
      <c r="E281" s="407"/>
      <c r="F281" s="406" t="s">
        <v>375</v>
      </c>
      <c r="G281" s="407"/>
      <c r="H281" s="408">
        <v>186693.56</v>
      </c>
      <c r="I281" s="408"/>
      <c r="J281" s="408"/>
      <c r="K281" s="409" t="s">
        <v>430</v>
      </c>
      <c r="L281" s="409"/>
      <c r="M281" s="409"/>
      <c r="N281" s="409"/>
      <c r="O281" s="409"/>
      <c r="P281" s="277"/>
    </row>
    <row r="282" spans="1:16" ht="10.95" customHeight="1" x14ac:dyDescent="0.2">
      <c r="A282" s="9"/>
      <c r="B282" s="295"/>
      <c r="C282" s="288">
        <v>2022</v>
      </c>
      <c r="D282" s="406" t="str">
        <f t="shared" si="20"/>
        <v>Junio</v>
      </c>
      <c r="E282" s="407"/>
      <c r="F282" s="406" t="s">
        <v>376</v>
      </c>
      <c r="G282" s="407"/>
      <c r="H282" s="408">
        <v>186693.56</v>
      </c>
      <c r="I282" s="408"/>
      <c r="J282" s="408"/>
      <c r="K282" s="409" t="s">
        <v>430</v>
      </c>
      <c r="L282" s="409"/>
      <c r="M282" s="409"/>
      <c r="N282" s="409"/>
      <c r="O282" s="409"/>
      <c r="P282" s="292"/>
    </row>
    <row r="283" spans="1:16" ht="10.95" customHeight="1" x14ac:dyDescent="0.2">
      <c r="A283" s="9"/>
      <c r="B283" s="310"/>
      <c r="C283" s="308">
        <v>2022</v>
      </c>
      <c r="D283" s="406" t="str">
        <f t="shared" ref="D283" si="21">F282</f>
        <v>Julio</v>
      </c>
      <c r="E283" s="407"/>
      <c r="F283" s="406" t="s">
        <v>377</v>
      </c>
      <c r="G283" s="407"/>
      <c r="H283" s="408">
        <v>186693.56</v>
      </c>
      <c r="I283" s="408"/>
      <c r="J283" s="408"/>
      <c r="K283" s="409" t="s">
        <v>430</v>
      </c>
      <c r="L283" s="409"/>
      <c r="M283" s="409"/>
      <c r="N283" s="409"/>
      <c r="O283" s="409"/>
      <c r="P283" s="309"/>
    </row>
    <row r="284" spans="1:16" ht="10.95" customHeight="1" x14ac:dyDescent="0.2">
      <c r="A284" s="9"/>
      <c r="B284" s="340"/>
      <c r="C284" s="338">
        <v>2022</v>
      </c>
      <c r="D284" s="406" t="str">
        <f t="shared" ref="D284" si="22">F283</f>
        <v>Agosto</v>
      </c>
      <c r="E284" s="407"/>
      <c r="F284" s="406" t="s">
        <v>378</v>
      </c>
      <c r="G284" s="407"/>
      <c r="H284" s="408">
        <v>190454.53</v>
      </c>
      <c r="I284" s="408"/>
      <c r="J284" s="408"/>
      <c r="K284" s="409" t="s">
        <v>430</v>
      </c>
      <c r="L284" s="409"/>
      <c r="M284" s="409"/>
      <c r="N284" s="409"/>
      <c r="O284" s="409"/>
      <c r="P284" s="339"/>
    </row>
    <row r="285" spans="1:16" ht="10.95" customHeight="1" x14ac:dyDescent="0.2">
      <c r="A285" s="9"/>
      <c r="B285" s="346"/>
      <c r="C285" s="344">
        <v>2022</v>
      </c>
      <c r="D285" s="406" t="str">
        <f t="shared" ref="D285" si="23">F284</f>
        <v>Septiembre</v>
      </c>
      <c r="E285" s="407"/>
      <c r="F285" s="406" t="s">
        <v>379</v>
      </c>
      <c r="G285" s="407"/>
      <c r="H285" s="408">
        <v>198089.86</v>
      </c>
      <c r="I285" s="408"/>
      <c r="J285" s="408"/>
      <c r="K285" s="409" t="s">
        <v>430</v>
      </c>
      <c r="L285" s="409"/>
      <c r="M285" s="409"/>
      <c r="N285" s="409"/>
      <c r="O285" s="409"/>
      <c r="P285" s="345"/>
    </row>
    <row r="286" spans="1:16" ht="10.95" customHeight="1" x14ac:dyDescent="0.2">
      <c r="A286" s="9"/>
      <c r="B286" s="356"/>
      <c r="C286" s="353">
        <v>2022</v>
      </c>
      <c r="D286" s="406" t="s">
        <v>379</v>
      </c>
      <c r="E286" s="407"/>
      <c r="F286" s="406" t="s">
        <v>380</v>
      </c>
      <c r="G286" s="407"/>
      <c r="H286" s="408">
        <v>266543.78999999998</v>
      </c>
      <c r="I286" s="408"/>
      <c r="J286" s="408"/>
      <c r="K286" s="409" t="s">
        <v>430</v>
      </c>
      <c r="L286" s="409"/>
      <c r="M286" s="409"/>
      <c r="N286" s="409"/>
      <c r="O286" s="409"/>
      <c r="P286" s="355"/>
    </row>
    <row r="287" spans="1:16" ht="10.95" customHeight="1" x14ac:dyDescent="0.2">
      <c r="A287" s="9"/>
      <c r="B287" s="352"/>
      <c r="C287" s="350">
        <v>2022</v>
      </c>
      <c r="D287" s="406" t="s">
        <v>380</v>
      </c>
      <c r="E287" s="407"/>
      <c r="F287" s="406" t="s">
        <v>390</v>
      </c>
      <c r="G287" s="407"/>
      <c r="H287" s="408">
        <v>257326.22</v>
      </c>
      <c r="I287" s="408"/>
      <c r="J287" s="408"/>
      <c r="K287" s="409" t="s">
        <v>430</v>
      </c>
      <c r="L287" s="409"/>
      <c r="M287" s="409"/>
      <c r="N287" s="409"/>
      <c r="O287" s="409"/>
      <c r="P287" s="351"/>
    </row>
    <row r="288" spans="1:16" ht="4.95" customHeight="1" x14ac:dyDescent="0.25">
      <c r="A288" s="9"/>
      <c r="B288" s="227"/>
      <c r="C288" s="66"/>
      <c r="D288" s="66"/>
      <c r="E288" s="66"/>
      <c r="F288" s="66"/>
      <c r="G288" s="66"/>
      <c r="H288" s="122"/>
      <c r="I288" s="92"/>
      <c r="J288" s="222"/>
      <c r="K288" s="223"/>
      <c r="L288" s="222"/>
      <c r="M288" s="222"/>
      <c r="N288" s="210"/>
      <c r="O288" s="211"/>
      <c r="P288" s="211"/>
    </row>
    <row r="289" spans="1:16" ht="12" x14ac:dyDescent="0.25">
      <c r="A289" s="9"/>
      <c r="B289" s="251"/>
      <c r="C289" s="396" t="s">
        <v>73</v>
      </c>
      <c r="D289" s="397"/>
      <c r="E289" s="397"/>
      <c r="F289" s="397"/>
      <c r="G289" s="398"/>
      <c r="H289" s="420">
        <f>SUM(H276:J288)</f>
        <v>2420284.7300000004</v>
      </c>
      <c r="I289" s="420"/>
      <c r="J289" s="420"/>
      <c r="K289" s="249"/>
      <c r="L289" s="249"/>
      <c r="M289" s="249"/>
      <c r="N289" s="247"/>
      <c r="O289" s="248"/>
      <c r="P289" s="248"/>
    </row>
    <row r="290" spans="1:16" ht="4.95" customHeight="1" x14ac:dyDescent="0.25">
      <c r="A290" s="9"/>
      <c r="B290" s="251"/>
      <c r="C290" s="66"/>
      <c r="D290" s="66"/>
      <c r="E290" s="66"/>
      <c r="F290" s="66"/>
      <c r="G290" s="66"/>
      <c r="H290" s="122"/>
      <c r="I290" s="92"/>
      <c r="J290" s="249"/>
      <c r="K290" s="250"/>
      <c r="L290" s="249"/>
      <c r="M290" s="249"/>
      <c r="N290" s="247"/>
      <c r="O290" s="248"/>
      <c r="P290" s="248"/>
    </row>
    <row r="291" spans="1:16" ht="10.95" customHeight="1" x14ac:dyDescent="0.2">
      <c r="A291" s="9"/>
      <c r="B291" s="368"/>
      <c r="C291" s="359">
        <v>2023</v>
      </c>
      <c r="D291" s="406" t="str">
        <f>F287</f>
        <v>Diciembre</v>
      </c>
      <c r="E291" s="407"/>
      <c r="F291" s="406" t="s">
        <v>370</v>
      </c>
      <c r="G291" s="407"/>
      <c r="H291" s="408">
        <v>249068.06</v>
      </c>
      <c r="I291" s="408"/>
      <c r="J291" s="408"/>
      <c r="K291" s="409" t="s">
        <v>430</v>
      </c>
      <c r="L291" s="409"/>
      <c r="M291" s="409"/>
      <c r="N291" s="409"/>
      <c r="O291" s="409"/>
      <c r="P291" s="361"/>
    </row>
    <row r="292" spans="1:16" ht="4.95" customHeight="1" x14ac:dyDescent="0.25">
      <c r="A292" s="9"/>
      <c r="B292" s="368"/>
      <c r="C292" s="66"/>
      <c r="D292" s="66"/>
      <c r="E292" s="66"/>
      <c r="F292" s="66"/>
      <c r="G292" s="66"/>
      <c r="H292" s="122"/>
      <c r="I292" s="92"/>
      <c r="J292" s="365"/>
      <c r="K292" s="366"/>
      <c r="L292" s="365"/>
      <c r="M292" s="365"/>
      <c r="N292" s="360"/>
      <c r="O292" s="361"/>
      <c r="P292" s="361"/>
    </row>
    <row r="293" spans="1:16" ht="12" x14ac:dyDescent="0.25">
      <c r="A293" s="9"/>
      <c r="B293" s="368"/>
      <c r="C293" s="396" t="s">
        <v>73</v>
      </c>
      <c r="D293" s="397"/>
      <c r="E293" s="397"/>
      <c r="F293" s="397"/>
      <c r="G293" s="398"/>
      <c r="H293" s="420">
        <f>SUM(H291:J292)</f>
        <v>249068.06</v>
      </c>
      <c r="I293" s="420"/>
      <c r="J293" s="420"/>
      <c r="K293" s="365"/>
      <c r="L293" s="365"/>
      <c r="M293" s="365"/>
      <c r="N293" s="360"/>
      <c r="O293" s="361"/>
      <c r="P293" s="361"/>
    </row>
    <row r="294" spans="1:16" ht="12" x14ac:dyDescent="0.25">
      <c r="A294" s="9"/>
      <c r="B294" s="227"/>
      <c r="C294" s="396" t="s">
        <v>514</v>
      </c>
      <c r="D294" s="397"/>
      <c r="E294" s="397"/>
      <c r="F294" s="397"/>
      <c r="G294" s="398"/>
      <c r="H294" s="420">
        <f>H274+H259+H289+H293</f>
        <v>6605577.1699999999</v>
      </c>
      <c r="I294" s="420"/>
      <c r="J294" s="420"/>
      <c r="K294" s="222"/>
      <c r="L294" s="222"/>
      <c r="M294" s="222"/>
      <c r="N294" s="210"/>
      <c r="O294" s="211"/>
      <c r="P294" s="211"/>
    </row>
    <row r="295" spans="1:16" ht="7.95" customHeight="1" x14ac:dyDescent="0.25">
      <c r="A295" s="9"/>
      <c r="B295" s="227"/>
      <c r="C295" s="127"/>
      <c r="D295" s="67"/>
      <c r="E295" s="67"/>
      <c r="F295" s="67"/>
      <c r="G295" s="67"/>
      <c r="H295" s="67"/>
      <c r="I295" s="67"/>
      <c r="J295" s="67"/>
      <c r="K295" s="67"/>
      <c r="L295" s="67"/>
      <c r="M295" s="67"/>
      <c r="N295" s="67"/>
      <c r="O295" s="67"/>
      <c r="P295" s="67"/>
    </row>
    <row r="296" spans="1:16" ht="24" customHeight="1" x14ac:dyDescent="0.25">
      <c r="A296" s="9"/>
      <c r="B296" s="227"/>
      <c r="C296" s="132" t="s">
        <v>386</v>
      </c>
      <c r="D296" s="503" t="s">
        <v>422</v>
      </c>
      <c r="E296" s="504"/>
      <c r="F296" s="504"/>
      <c r="G296" s="505"/>
      <c r="H296" s="750">
        <v>43814.90068965518</v>
      </c>
      <c r="I296" s="750"/>
      <c r="J296" s="750"/>
      <c r="K296" s="133"/>
      <c r="L296" s="133"/>
      <c r="M296" s="67"/>
      <c r="N296" s="67"/>
      <c r="O296" s="67"/>
      <c r="P296" s="67"/>
    </row>
    <row r="297" spans="1:16" ht="24" customHeight="1" x14ac:dyDescent="0.25">
      <c r="A297" s="9"/>
      <c r="B297" s="227"/>
      <c r="C297" s="134" t="s">
        <v>388</v>
      </c>
      <c r="D297" s="503" t="s">
        <v>422</v>
      </c>
      <c r="E297" s="504"/>
      <c r="F297" s="504"/>
      <c r="G297" s="505"/>
      <c r="H297" s="750">
        <v>74467.034482758623</v>
      </c>
      <c r="I297" s="750"/>
      <c r="J297" s="750"/>
      <c r="K297" s="133"/>
      <c r="L297" s="133"/>
      <c r="M297" s="67"/>
      <c r="N297" s="67"/>
      <c r="O297" s="67"/>
      <c r="P297" s="67"/>
    </row>
    <row r="298" spans="1:16" ht="23.4" customHeight="1" x14ac:dyDescent="0.25">
      <c r="A298" s="9"/>
      <c r="B298" s="227"/>
      <c r="C298" s="134" t="s">
        <v>391</v>
      </c>
      <c r="D298" s="503" t="s">
        <v>422</v>
      </c>
      <c r="E298" s="504"/>
      <c r="F298" s="504"/>
      <c r="G298" s="505"/>
      <c r="H298" s="750">
        <v>76416.168275862074</v>
      </c>
      <c r="I298" s="750"/>
      <c r="J298" s="750"/>
      <c r="K298" s="133"/>
      <c r="L298" s="133"/>
      <c r="M298" s="67"/>
      <c r="N298" s="67"/>
      <c r="O298" s="67"/>
      <c r="P298" s="67"/>
    </row>
    <row r="299" spans="1:16" ht="4.95" customHeight="1" x14ac:dyDescent="0.25">
      <c r="A299" s="9"/>
      <c r="B299" s="227"/>
      <c r="C299" s="125"/>
      <c r="D299" s="99"/>
      <c r="E299" s="100"/>
      <c r="F299" s="100"/>
      <c r="G299" s="100"/>
      <c r="H299" s="121"/>
      <c r="I299" s="98"/>
      <c r="J299" s="67"/>
      <c r="K299" s="67"/>
      <c r="L299" s="67"/>
      <c r="M299" s="67"/>
      <c r="N299" s="67"/>
      <c r="O299" s="67"/>
      <c r="P299" s="67"/>
    </row>
    <row r="300" spans="1:16" ht="12" customHeight="1" x14ac:dyDescent="0.25">
      <c r="A300" s="9"/>
      <c r="B300" s="227"/>
      <c r="C300" s="396" t="s">
        <v>73</v>
      </c>
      <c r="D300" s="397"/>
      <c r="E300" s="397"/>
      <c r="F300" s="397"/>
      <c r="G300" s="398"/>
      <c r="H300" s="420">
        <f>SUM(H296:I299)</f>
        <v>194698.10344827588</v>
      </c>
      <c r="I300" s="420"/>
      <c r="J300" s="420"/>
      <c r="K300" s="222"/>
      <c r="L300" s="222"/>
      <c r="M300" s="67"/>
      <c r="N300" s="67"/>
      <c r="O300" s="67"/>
      <c r="P300" s="67"/>
    </row>
    <row r="301" spans="1:16" ht="4.95" customHeight="1" x14ac:dyDescent="0.25">
      <c r="A301" s="9"/>
      <c r="B301" s="227"/>
      <c r="C301" s="127"/>
      <c r="D301" s="67"/>
      <c r="E301" s="67"/>
      <c r="F301" s="67"/>
      <c r="G301" s="67"/>
      <c r="H301" s="67"/>
      <c r="I301" s="67"/>
      <c r="J301" s="67"/>
      <c r="K301" s="67"/>
      <c r="L301" s="67"/>
      <c r="M301" s="67"/>
      <c r="N301" s="67"/>
      <c r="O301" s="67"/>
      <c r="P301" s="67"/>
    </row>
    <row r="302" spans="1:16" ht="13.95" customHeight="1" x14ac:dyDescent="0.25">
      <c r="A302" s="2"/>
      <c r="B302" s="117"/>
      <c r="C302" s="396" t="s">
        <v>421</v>
      </c>
      <c r="D302" s="397"/>
      <c r="E302" s="397"/>
      <c r="F302" s="397"/>
      <c r="G302" s="398"/>
      <c r="H302" s="420">
        <f>H294-H300</f>
        <v>6410879.0665517244</v>
      </c>
      <c r="I302" s="420"/>
      <c r="J302" s="420"/>
      <c r="K302" s="135"/>
      <c r="L302" s="223"/>
      <c r="M302" s="222"/>
      <c r="N302" s="222"/>
      <c r="O302" s="224"/>
      <c r="P302" s="224"/>
    </row>
    <row r="303" spans="1:16" ht="12" customHeight="1" x14ac:dyDescent="0.25">
      <c r="A303" s="9"/>
      <c r="B303" s="227"/>
      <c r="C303" s="127"/>
      <c r="D303" s="67"/>
      <c r="E303" s="67"/>
      <c r="F303" s="67"/>
      <c r="G303" s="67"/>
      <c r="H303" s="67"/>
      <c r="I303" s="67"/>
      <c r="J303" s="67"/>
      <c r="K303" s="67"/>
      <c r="L303" s="67"/>
      <c r="M303" s="67"/>
      <c r="N303" s="67"/>
      <c r="O303" s="67"/>
      <c r="P303" s="67"/>
    </row>
    <row r="304" spans="1:16" ht="10.95" customHeight="1" x14ac:dyDescent="0.25">
      <c r="A304" s="9"/>
      <c r="B304" s="227"/>
      <c r="C304" s="127" t="s">
        <v>92</v>
      </c>
      <c r="D304" s="67"/>
      <c r="E304" s="67"/>
      <c r="F304" s="67"/>
      <c r="G304" s="67"/>
      <c r="H304" s="67"/>
      <c r="I304" s="67"/>
      <c r="J304" s="67"/>
      <c r="K304" s="67"/>
      <c r="L304" s="67"/>
      <c r="M304" s="67"/>
      <c r="N304" s="67"/>
      <c r="O304" s="67"/>
      <c r="P304" s="67"/>
    </row>
    <row r="305" spans="1:16" ht="10.95" customHeight="1" x14ac:dyDescent="0.2">
      <c r="A305" s="9"/>
      <c r="B305" s="227"/>
      <c r="C305" s="510" t="s">
        <v>249</v>
      </c>
      <c r="D305" s="510"/>
      <c r="E305" s="510"/>
      <c r="F305" s="510"/>
      <c r="G305" s="510"/>
      <c r="H305" s="510"/>
      <c r="I305" s="510"/>
      <c r="J305" s="510"/>
      <c r="K305" s="510"/>
      <c r="L305" s="510"/>
      <c r="M305" s="510"/>
      <c r="N305" s="510"/>
      <c r="O305" s="510"/>
      <c r="P305" s="510"/>
    </row>
    <row r="306" spans="1:16" ht="7.95" customHeight="1" x14ac:dyDescent="0.2">
      <c r="A306" s="9"/>
      <c r="B306" s="227"/>
      <c r="C306" s="67"/>
      <c r="D306" s="67"/>
      <c r="E306" s="67"/>
      <c r="F306" s="67"/>
      <c r="G306" s="67"/>
      <c r="H306" s="67"/>
      <c r="I306" s="67"/>
      <c r="J306" s="67"/>
      <c r="K306" s="67"/>
      <c r="L306" s="67"/>
      <c r="M306" s="67"/>
      <c r="N306" s="67"/>
      <c r="O306" s="67"/>
      <c r="P306" s="67"/>
    </row>
    <row r="307" spans="1:16" ht="12" x14ac:dyDescent="0.25">
      <c r="A307" s="9"/>
      <c r="B307" s="227"/>
      <c r="C307" s="127" t="s">
        <v>93</v>
      </c>
      <c r="D307" s="67"/>
      <c r="E307" s="67"/>
      <c r="F307" s="67"/>
      <c r="G307" s="67"/>
      <c r="H307" s="67"/>
      <c r="I307" s="67"/>
      <c r="J307" s="67"/>
      <c r="K307" s="67"/>
      <c r="L307" s="67"/>
      <c r="M307" s="67"/>
      <c r="N307" s="67"/>
      <c r="O307" s="67"/>
      <c r="P307" s="67"/>
    </row>
    <row r="308" spans="1:16" ht="24.6" customHeight="1" x14ac:dyDescent="0.25">
      <c r="A308" s="9"/>
      <c r="B308" s="227"/>
      <c r="C308" s="445" t="s">
        <v>545</v>
      </c>
      <c r="D308" s="446"/>
      <c r="E308" s="446"/>
      <c r="F308" s="446"/>
      <c r="G308" s="446"/>
      <c r="H308" s="446"/>
      <c r="I308" s="446"/>
      <c r="J308" s="446"/>
      <c r="K308" s="446"/>
      <c r="L308" s="446"/>
      <c r="M308" s="446"/>
      <c r="N308" s="446"/>
      <c r="O308" s="447"/>
      <c r="P308" s="447"/>
    </row>
    <row r="309" spans="1:16" ht="7.95" customHeight="1" x14ac:dyDescent="0.25">
      <c r="A309" s="9"/>
      <c r="B309" s="227"/>
      <c r="C309" s="127"/>
      <c r="D309" s="67"/>
      <c r="E309" s="67"/>
      <c r="F309" s="67"/>
      <c r="G309" s="67"/>
      <c r="H309" s="67"/>
      <c r="I309" s="67"/>
      <c r="J309" s="67"/>
      <c r="K309" s="67"/>
      <c r="L309" s="67"/>
      <c r="M309" s="67"/>
      <c r="N309" s="67"/>
      <c r="O309" s="67"/>
      <c r="P309" s="67"/>
    </row>
    <row r="310" spans="1:16" ht="24" customHeight="1" x14ac:dyDescent="0.2">
      <c r="A310" s="9"/>
      <c r="B310" s="227"/>
      <c r="C310" s="471" t="s">
        <v>438</v>
      </c>
      <c r="D310" s="561"/>
      <c r="E310" s="561"/>
      <c r="F310" s="561"/>
      <c r="G310" s="561"/>
      <c r="H310" s="561"/>
      <c r="I310" s="561"/>
      <c r="J310" s="561"/>
      <c r="K310" s="561"/>
      <c r="L310" s="561"/>
      <c r="M310" s="561"/>
      <c r="N310" s="561"/>
      <c r="O310" s="736"/>
      <c r="P310" s="736"/>
    </row>
    <row r="311" spans="1:16" ht="7.95" customHeight="1" x14ac:dyDescent="0.25">
      <c r="A311" s="9"/>
      <c r="B311" s="227"/>
      <c r="C311" s="127"/>
      <c r="D311" s="67"/>
      <c r="E311" s="67"/>
      <c r="F311" s="67"/>
      <c r="G311" s="67"/>
      <c r="H311" s="67"/>
      <c r="I311" s="67"/>
      <c r="J311" s="67"/>
      <c r="K311" s="67"/>
      <c r="L311" s="67"/>
      <c r="M311" s="67"/>
      <c r="N311" s="67"/>
      <c r="O311" s="67"/>
      <c r="P311" s="67"/>
    </row>
    <row r="312" spans="1:16" ht="7.95" customHeight="1" x14ac:dyDescent="0.25">
      <c r="A312" s="9"/>
      <c r="B312" s="358"/>
      <c r="C312" s="127"/>
      <c r="D312" s="67"/>
      <c r="E312" s="67"/>
      <c r="F312" s="67"/>
      <c r="G312" s="67"/>
      <c r="H312" s="67"/>
      <c r="I312" s="67"/>
      <c r="J312" s="67"/>
      <c r="K312" s="67"/>
      <c r="L312" s="67"/>
      <c r="M312" s="67"/>
      <c r="N312" s="67"/>
      <c r="O312" s="67"/>
      <c r="P312" s="67"/>
    </row>
    <row r="313" spans="1:16" ht="12" x14ac:dyDescent="0.25">
      <c r="A313" s="9"/>
      <c r="B313" s="227"/>
      <c r="C313" s="127" t="s">
        <v>251</v>
      </c>
      <c r="D313" s="67"/>
      <c r="E313" s="67"/>
      <c r="F313" s="67"/>
      <c r="G313" s="67"/>
      <c r="H313" s="67"/>
      <c r="I313" s="67"/>
      <c r="J313" s="67"/>
      <c r="K313" s="67"/>
      <c r="L313" s="67"/>
      <c r="M313" s="67"/>
      <c r="N313" s="67"/>
      <c r="O313" s="67"/>
      <c r="P313" s="67"/>
    </row>
    <row r="314" spans="1:16" ht="33.75" customHeight="1" x14ac:dyDescent="0.2">
      <c r="A314" s="9"/>
      <c r="B314" s="227"/>
      <c r="C314" s="471" t="s">
        <v>437</v>
      </c>
      <c r="D314" s="561"/>
      <c r="E314" s="561"/>
      <c r="F314" s="561"/>
      <c r="G314" s="561"/>
      <c r="H314" s="561"/>
      <c r="I314" s="561"/>
      <c r="J314" s="561"/>
      <c r="K314" s="561"/>
      <c r="L314" s="561"/>
      <c r="M314" s="561"/>
      <c r="N314" s="561"/>
      <c r="O314" s="736"/>
      <c r="P314" s="736"/>
    </row>
    <row r="315" spans="1:16" ht="7.95" customHeight="1" x14ac:dyDescent="0.25">
      <c r="A315" s="9"/>
      <c r="B315" s="227"/>
      <c r="C315" s="127"/>
      <c r="D315" s="67"/>
      <c r="E315" s="67"/>
      <c r="F315" s="67"/>
      <c r="G315" s="67"/>
      <c r="H315" s="67"/>
      <c r="I315" s="67"/>
      <c r="J315" s="67"/>
      <c r="K315" s="67"/>
      <c r="L315" s="67"/>
      <c r="M315" s="67"/>
      <c r="N315" s="67"/>
      <c r="O315" s="67"/>
      <c r="P315" s="67"/>
    </row>
    <row r="316" spans="1:16" ht="12" x14ac:dyDescent="0.25">
      <c r="A316" s="9"/>
      <c r="B316" s="117" t="s">
        <v>69</v>
      </c>
      <c r="C316" s="127" t="s">
        <v>94</v>
      </c>
      <c r="D316" s="5"/>
      <c r="E316" s="5"/>
      <c r="F316" s="5"/>
      <c r="G316" s="5"/>
      <c r="H316" s="5"/>
      <c r="I316" s="5"/>
      <c r="J316" s="5"/>
      <c r="K316" s="5"/>
      <c r="L316" s="5"/>
      <c r="M316" s="5"/>
      <c r="N316" s="5"/>
      <c r="O316" s="5"/>
      <c r="P316" s="5"/>
    </row>
    <row r="317" spans="1:16" x14ac:dyDescent="0.2">
      <c r="A317" s="9"/>
      <c r="B317" s="227"/>
      <c r="C317" s="129" t="s">
        <v>95</v>
      </c>
      <c r="D317" s="5"/>
      <c r="E317" s="5"/>
      <c r="F317" s="5"/>
      <c r="G317" s="5"/>
      <c r="H317" s="5"/>
      <c r="I317" s="5"/>
      <c r="J317" s="5"/>
      <c r="K317" s="5"/>
      <c r="L317" s="5"/>
      <c r="M317" s="5"/>
      <c r="N317" s="5"/>
      <c r="O317" s="5"/>
      <c r="P317" s="5"/>
    </row>
    <row r="318" spans="1:16" ht="7.95" customHeight="1" x14ac:dyDescent="0.2">
      <c r="A318" s="9"/>
      <c r="B318" s="227"/>
      <c r="C318" s="5"/>
      <c r="D318" s="5"/>
      <c r="E318" s="5"/>
      <c r="F318" s="5"/>
      <c r="G318" s="5"/>
      <c r="H318" s="5"/>
      <c r="I318" s="5"/>
      <c r="J318" s="5"/>
      <c r="K318" s="5"/>
      <c r="L318" s="5"/>
      <c r="M318" s="5"/>
      <c r="N318" s="5"/>
      <c r="O318" s="5"/>
      <c r="P318" s="5"/>
    </row>
    <row r="319" spans="1:16" ht="12" x14ac:dyDescent="0.25">
      <c r="A319" s="9"/>
      <c r="B319" s="227"/>
      <c r="C319" s="5"/>
      <c r="D319" s="467" t="s">
        <v>71</v>
      </c>
      <c r="E319" s="468"/>
      <c r="F319" s="468"/>
      <c r="G319" s="468"/>
      <c r="H319" s="468"/>
      <c r="I319" s="468"/>
      <c r="J319" s="468"/>
      <c r="K319" s="468"/>
      <c r="L319" s="469"/>
      <c r="M319" s="498">
        <f>I222</f>
        <v>2023</v>
      </c>
      <c r="N319" s="499"/>
      <c r="O319" s="500"/>
    </row>
    <row r="320" spans="1:16" x14ac:dyDescent="0.2">
      <c r="A320" s="9"/>
      <c r="B320" s="227"/>
      <c r="C320" s="5"/>
      <c r="D320" s="575" t="s">
        <v>252</v>
      </c>
      <c r="E320" s="576"/>
      <c r="F320" s="576"/>
      <c r="G320" s="576"/>
      <c r="H320" s="576"/>
      <c r="I320" s="576"/>
      <c r="J320" s="576"/>
      <c r="K320" s="576"/>
      <c r="L320" s="577"/>
      <c r="M320" s="387">
        <v>1000</v>
      </c>
      <c r="N320" s="388"/>
      <c r="O320" s="389"/>
    </row>
    <row r="321" spans="1:16" ht="12" x14ac:dyDescent="0.25">
      <c r="A321" s="9"/>
      <c r="B321" s="227"/>
      <c r="C321" s="5"/>
      <c r="D321" s="396" t="s">
        <v>96</v>
      </c>
      <c r="E321" s="397"/>
      <c r="F321" s="397"/>
      <c r="G321" s="397"/>
      <c r="H321" s="397"/>
      <c r="I321" s="397"/>
      <c r="J321" s="397"/>
      <c r="K321" s="397"/>
      <c r="L321" s="398"/>
      <c r="M321" s="460">
        <f>SUM(M320)</f>
        <v>1000</v>
      </c>
      <c r="N321" s="461"/>
      <c r="O321" s="462"/>
    </row>
    <row r="322" spans="1:16" ht="7.95" customHeight="1" x14ac:dyDescent="0.25">
      <c r="A322" s="9"/>
      <c r="B322" s="227"/>
      <c r="C322" s="5"/>
      <c r="D322" s="66"/>
      <c r="E322" s="66"/>
      <c r="F322" s="66"/>
      <c r="G322" s="66"/>
      <c r="H322" s="66"/>
      <c r="I322" s="66"/>
      <c r="J322" s="66"/>
      <c r="K322" s="66"/>
      <c r="L322" s="66"/>
      <c r="M322" s="80"/>
      <c r="N322" s="80"/>
      <c r="O322" s="80"/>
    </row>
    <row r="323" spans="1:16" ht="36.6" customHeight="1" x14ac:dyDescent="0.2">
      <c r="A323" s="9"/>
      <c r="B323" s="227"/>
      <c r="C323" s="490" t="s">
        <v>366</v>
      </c>
      <c r="D323" s="401"/>
      <c r="E323" s="401"/>
      <c r="F323" s="401"/>
      <c r="G323" s="401"/>
      <c r="H323" s="401"/>
      <c r="I323" s="401"/>
      <c r="J323" s="401"/>
      <c r="K323" s="401"/>
      <c r="L323" s="401"/>
      <c r="M323" s="401"/>
      <c r="N323" s="401"/>
      <c r="O323" s="508"/>
      <c r="P323" s="508"/>
    </row>
    <row r="324" spans="1:16" ht="10.199999999999999" customHeight="1" x14ac:dyDescent="0.2">
      <c r="A324" s="9"/>
      <c r="B324" s="227"/>
      <c r="C324" s="229"/>
      <c r="D324" s="222"/>
      <c r="E324" s="222"/>
      <c r="F324" s="222"/>
      <c r="G324" s="222"/>
      <c r="H324" s="222"/>
      <c r="I324" s="222"/>
      <c r="J324" s="222"/>
      <c r="K324" s="222"/>
      <c r="L324" s="222"/>
      <c r="M324" s="222"/>
      <c r="N324" s="222"/>
      <c r="O324" s="228"/>
      <c r="P324" s="228"/>
    </row>
    <row r="325" spans="1:16" ht="10.199999999999999" customHeight="1" x14ac:dyDescent="0.2">
      <c r="A325" s="9"/>
      <c r="B325" s="227"/>
      <c r="C325" s="229"/>
      <c r="D325" s="222"/>
      <c r="E325" s="222"/>
      <c r="F325" s="222"/>
      <c r="G325" s="222"/>
      <c r="H325" s="222"/>
      <c r="I325" s="222"/>
      <c r="J325" s="222"/>
      <c r="K325" s="222"/>
      <c r="L325" s="222"/>
      <c r="M325" s="222"/>
      <c r="N325" s="222"/>
      <c r="O325" s="228"/>
      <c r="P325" s="228"/>
    </row>
    <row r="326" spans="1:16" ht="12" x14ac:dyDescent="0.25">
      <c r="A326" s="227"/>
      <c r="B326" s="2" t="s">
        <v>31</v>
      </c>
      <c r="C326" s="13" t="s">
        <v>32</v>
      </c>
      <c r="D326" s="227"/>
      <c r="E326" s="227"/>
      <c r="F326" s="227"/>
      <c r="G326" s="227"/>
      <c r="H326" s="227"/>
      <c r="I326" s="227"/>
      <c r="J326" s="227"/>
      <c r="K326" s="227"/>
      <c r="L326" s="227"/>
      <c r="M326" s="227"/>
      <c r="N326" s="227"/>
      <c r="O326" s="227"/>
      <c r="P326" s="227"/>
    </row>
    <row r="327" spans="1:16" ht="7.95" customHeight="1" x14ac:dyDescent="0.25">
      <c r="A327" s="227"/>
      <c r="B327" s="2"/>
      <c r="C327" s="13"/>
      <c r="D327" s="227"/>
      <c r="E327" s="227"/>
      <c r="F327" s="227"/>
      <c r="G327" s="227"/>
      <c r="H327" s="227"/>
      <c r="I327" s="227"/>
      <c r="J327" s="227"/>
      <c r="K327" s="227"/>
      <c r="L327" s="227"/>
      <c r="M327" s="227"/>
      <c r="N327" s="227"/>
      <c r="O327" s="227"/>
      <c r="P327" s="227"/>
    </row>
    <row r="328" spans="1:16" ht="10.199999999999999" customHeight="1" x14ac:dyDescent="0.2">
      <c r="A328" s="227"/>
      <c r="B328" s="2"/>
      <c r="C328" s="2" t="s">
        <v>424</v>
      </c>
      <c r="D328" s="12"/>
      <c r="E328" s="12"/>
      <c r="F328" s="12"/>
      <c r="G328" s="12"/>
      <c r="H328" s="12"/>
      <c r="I328" s="12"/>
      <c r="J328" s="12"/>
      <c r="K328" s="12"/>
      <c r="L328" s="12"/>
      <c r="M328" s="12"/>
      <c r="N328" s="12"/>
      <c r="O328" s="12"/>
      <c r="P328" s="12"/>
    </row>
    <row r="329" spans="1:16" ht="16.2" customHeight="1" x14ac:dyDescent="0.2">
      <c r="A329" s="227"/>
      <c r="B329" s="2"/>
      <c r="C329" s="471" t="s">
        <v>425</v>
      </c>
      <c r="D329" s="561"/>
      <c r="E329" s="561"/>
      <c r="F329" s="561"/>
      <c r="G329" s="561"/>
      <c r="H329" s="561"/>
      <c r="I329" s="561"/>
      <c r="J329" s="561"/>
      <c r="K329" s="561"/>
      <c r="L329" s="561"/>
      <c r="M329" s="561"/>
      <c r="N329" s="561"/>
      <c r="O329" s="562"/>
      <c r="P329" s="562"/>
    </row>
    <row r="330" spans="1:16" ht="7.95" customHeight="1" x14ac:dyDescent="0.2">
      <c r="A330" s="227"/>
      <c r="B330" s="2"/>
      <c r="C330" s="200"/>
      <c r="D330" s="201"/>
      <c r="E330" s="201"/>
      <c r="F330" s="201"/>
      <c r="G330" s="201"/>
      <c r="H330" s="201"/>
      <c r="I330" s="201"/>
      <c r="J330" s="201"/>
      <c r="K330" s="201"/>
      <c r="L330" s="201"/>
      <c r="M330" s="201"/>
      <c r="N330" s="201"/>
      <c r="O330" s="202"/>
      <c r="P330" s="202"/>
    </row>
    <row r="331" spans="1:16" ht="11.1" customHeight="1" x14ac:dyDescent="0.25">
      <c r="A331" s="227"/>
      <c r="B331" s="2"/>
      <c r="C331" s="13"/>
      <c r="D331" s="227"/>
      <c r="E331" s="467" t="s">
        <v>71</v>
      </c>
      <c r="F331" s="468"/>
      <c r="G331" s="468"/>
      <c r="H331" s="468"/>
      <c r="I331" s="468"/>
      <c r="J331" s="468"/>
      <c r="K331" s="469"/>
      <c r="L331" s="498">
        <f>M345</f>
        <v>2023</v>
      </c>
      <c r="M331" s="499"/>
      <c r="N331" s="500"/>
      <c r="O331" s="227"/>
      <c r="P331" s="227"/>
    </row>
    <row r="332" spans="1:16" ht="11.1" customHeight="1" x14ac:dyDescent="0.25">
      <c r="A332" s="227"/>
      <c r="B332" s="2"/>
      <c r="C332" s="13"/>
      <c r="D332" s="227"/>
      <c r="E332" s="390" t="s">
        <v>426</v>
      </c>
      <c r="F332" s="390"/>
      <c r="G332" s="390"/>
      <c r="H332" s="390"/>
      <c r="I332" s="390"/>
      <c r="J332" s="390"/>
      <c r="K332" s="390"/>
      <c r="L332" s="387">
        <v>1556675.35</v>
      </c>
      <c r="M332" s="388"/>
      <c r="N332" s="389"/>
      <c r="O332" s="227"/>
      <c r="P332" s="227"/>
    </row>
    <row r="333" spans="1:16" ht="11.1" customHeight="1" x14ac:dyDescent="0.25">
      <c r="A333" s="227"/>
      <c r="B333" s="2"/>
      <c r="C333" s="13"/>
      <c r="D333" s="227"/>
      <c r="E333" s="390" t="s">
        <v>427</v>
      </c>
      <c r="F333" s="390"/>
      <c r="G333" s="390"/>
      <c r="H333" s="390"/>
      <c r="I333" s="390"/>
      <c r="J333" s="390"/>
      <c r="K333" s="390"/>
      <c r="L333" s="438">
        <v>160417.03</v>
      </c>
      <c r="M333" s="438"/>
      <c r="N333" s="438"/>
      <c r="O333" s="227"/>
      <c r="P333" s="227"/>
    </row>
    <row r="334" spans="1:16" ht="11.1" customHeight="1" x14ac:dyDescent="0.25">
      <c r="A334" s="227"/>
      <c r="B334" s="2"/>
      <c r="C334" s="13"/>
      <c r="D334" s="227"/>
      <c r="E334" s="396" t="s">
        <v>428</v>
      </c>
      <c r="F334" s="397"/>
      <c r="G334" s="397"/>
      <c r="H334" s="397"/>
      <c r="I334" s="397"/>
      <c r="J334" s="397"/>
      <c r="K334" s="398"/>
      <c r="L334" s="470">
        <f>SUM(L332:N333)</f>
        <v>1717092.3800000001</v>
      </c>
      <c r="M334" s="470"/>
      <c r="N334" s="470"/>
      <c r="O334" s="110"/>
      <c r="P334" s="227"/>
    </row>
    <row r="335" spans="1:16" ht="10.199999999999999" customHeight="1" x14ac:dyDescent="0.25">
      <c r="A335" s="227"/>
      <c r="B335" s="2"/>
      <c r="C335" s="13"/>
      <c r="D335" s="227"/>
      <c r="E335" s="227"/>
      <c r="F335" s="227"/>
      <c r="G335" s="227"/>
      <c r="H335" s="227"/>
      <c r="I335" s="227"/>
      <c r="J335" s="227"/>
      <c r="K335" s="227"/>
      <c r="L335" s="227"/>
      <c r="M335" s="227"/>
      <c r="N335" s="227"/>
      <c r="O335" s="227"/>
      <c r="P335" s="227"/>
    </row>
    <row r="336" spans="1:16" ht="12" x14ac:dyDescent="0.25">
      <c r="A336" s="12"/>
      <c r="B336" s="12"/>
      <c r="C336" s="2" t="s">
        <v>2</v>
      </c>
      <c r="D336" s="12"/>
      <c r="E336" s="12"/>
      <c r="F336" s="12"/>
      <c r="G336" s="12"/>
      <c r="H336" s="12"/>
      <c r="I336" s="12"/>
      <c r="J336" s="12"/>
      <c r="K336" s="12"/>
      <c r="L336" s="12"/>
      <c r="M336" s="12"/>
      <c r="N336" s="12"/>
      <c r="O336" s="12"/>
      <c r="P336" s="12"/>
    </row>
    <row r="337" spans="1:16" ht="36.6" customHeight="1" x14ac:dyDescent="0.25">
      <c r="A337" s="12"/>
      <c r="B337" s="12"/>
      <c r="C337" s="445" t="s">
        <v>429</v>
      </c>
      <c r="D337" s="446"/>
      <c r="E337" s="446"/>
      <c r="F337" s="446"/>
      <c r="G337" s="446"/>
      <c r="H337" s="446"/>
      <c r="I337" s="446"/>
      <c r="J337" s="446"/>
      <c r="K337" s="446"/>
      <c r="L337" s="446"/>
      <c r="M337" s="446"/>
      <c r="N337" s="446"/>
      <c r="O337" s="508"/>
      <c r="P337" s="508"/>
    </row>
    <row r="338" spans="1:16" ht="330.6" customHeight="1" x14ac:dyDescent="0.25">
      <c r="A338" s="12"/>
      <c r="B338" s="12"/>
      <c r="C338" s="509" t="s">
        <v>533</v>
      </c>
      <c r="D338" s="509"/>
      <c r="E338" s="509"/>
      <c r="F338" s="509"/>
      <c r="G338" s="509"/>
      <c r="H338" s="509"/>
      <c r="I338" s="509"/>
      <c r="J338" s="509"/>
      <c r="K338" s="509"/>
      <c r="L338" s="509"/>
      <c r="M338" s="509"/>
      <c r="N338" s="509"/>
      <c r="O338" s="509"/>
      <c r="P338" s="509"/>
    </row>
    <row r="339" spans="1:16" ht="7.95" customHeight="1" x14ac:dyDescent="0.25"/>
    <row r="340" spans="1:16" ht="24" customHeight="1" x14ac:dyDescent="0.2">
      <c r="A340" s="9"/>
      <c r="B340" s="227"/>
      <c r="C340" s="204" t="s">
        <v>381</v>
      </c>
      <c r="D340" s="440" t="s">
        <v>368</v>
      </c>
      <c r="E340" s="441"/>
      <c r="F340" s="440" t="s">
        <v>369</v>
      </c>
      <c r="G340" s="441"/>
      <c r="H340" s="442" t="s">
        <v>432</v>
      </c>
      <c r="I340" s="442"/>
      <c r="J340" s="442"/>
      <c r="K340" s="442" t="s">
        <v>383</v>
      </c>
      <c r="L340" s="442"/>
      <c r="M340" s="442"/>
      <c r="N340" s="442"/>
      <c r="O340" s="442"/>
      <c r="P340" s="211"/>
    </row>
    <row r="341" spans="1:16" ht="24" customHeight="1" x14ac:dyDescent="0.25">
      <c r="C341" s="373">
        <v>2023</v>
      </c>
      <c r="D341" s="501" t="str">
        <f>D261</f>
        <v>Diciembre</v>
      </c>
      <c r="E341" s="502"/>
      <c r="F341" s="501" t="s">
        <v>370</v>
      </c>
      <c r="G341" s="502"/>
      <c r="H341" s="466">
        <v>1556675.35</v>
      </c>
      <c r="I341" s="466"/>
      <c r="J341" s="466"/>
      <c r="K341" s="558" t="s">
        <v>526</v>
      </c>
      <c r="L341" s="559"/>
      <c r="M341" s="559"/>
      <c r="N341" s="559"/>
      <c r="O341" s="560"/>
      <c r="P341" s="374"/>
    </row>
    <row r="342" spans="1:16" ht="4.95" customHeight="1" x14ac:dyDescent="0.25">
      <c r="C342" s="120"/>
      <c r="D342" s="120"/>
      <c r="E342" s="105"/>
      <c r="F342" s="120"/>
      <c r="G342" s="105"/>
      <c r="H342" s="121"/>
      <c r="I342" s="98"/>
      <c r="J342" s="120"/>
      <c r="K342" s="220"/>
      <c r="L342" s="220"/>
      <c r="M342" s="220"/>
      <c r="N342" s="210"/>
      <c r="O342" s="211"/>
    </row>
    <row r="343" spans="1:16" ht="13.2" customHeight="1" x14ac:dyDescent="0.25">
      <c r="C343" s="396" t="s">
        <v>515</v>
      </c>
      <c r="D343" s="397"/>
      <c r="E343" s="397"/>
      <c r="F343" s="397"/>
      <c r="G343" s="398"/>
      <c r="H343" s="420">
        <f>SUM(H341:I342)</f>
        <v>1556675.35</v>
      </c>
      <c r="I343" s="420"/>
      <c r="J343" s="420"/>
      <c r="K343" s="115">
        <f>H343-M346</f>
        <v>0</v>
      </c>
      <c r="L343" s="222"/>
      <c r="M343" s="222"/>
      <c r="N343" s="210"/>
      <c r="O343" s="211"/>
    </row>
    <row r="344" spans="1:16" ht="7.95" customHeight="1" x14ac:dyDescent="0.25"/>
    <row r="345" spans="1:16" ht="12" x14ac:dyDescent="0.25">
      <c r="B345" s="15"/>
      <c r="C345" s="29"/>
      <c r="D345" s="467" t="s">
        <v>71</v>
      </c>
      <c r="E345" s="468"/>
      <c r="F345" s="468"/>
      <c r="G345" s="468"/>
      <c r="H345" s="468"/>
      <c r="I345" s="468"/>
      <c r="J345" s="468"/>
      <c r="K345" s="468"/>
      <c r="L345" s="469"/>
      <c r="M345" s="498">
        <f>M319</f>
        <v>2023</v>
      </c>
      <c r="N345" s="499"/>
      <c r="O345" s="500"/>
    </row>
    <row r="346" spans="1:16" ht="10.95" customHeight="1" x14ac:dyDescent="0.2">
      <c r="B346" s="15"/>
      <c r="C346" s="29"/>
      <c r="D346" s="463" t="s">
        <v>253</v>
      </c>
      <c r="E346" s="464"/>
      <c r="F346" s="464"/>
      <c r="G346" s="464"/>
      <c r="H346" s="464"/>
      <c r="I346" s="464"/>
      <c r="J346" s="464"/>
      <c r="K346" s="464"/>
      <c r="L346" s="465"/>
      <c r="M346" s="387">
        <f>H343</f>
        <v>1556675.35</v>
      </c>
      <c r="N346" s="388"/>
      <c r="O346" s="389"/>
      <c r="P346" s="109">
        <f>M346-H343</f>
        <v>0</v>
      </c>
    </row>
    <row r="347" spans="1:16" ht="10.95" customHeight="1" x14ac:dyDescent="0.2">
      <c r="B347" s="15"/>
      <c r="C347" s="29"/>
      <c r="D347" s="463" t="s">
        <v>344</v>
      </c>
      <c r="E347" s="464"/>
      <c r="F347" s="464"/>
      <c r="G347" s="464"/>
      <c r="H347" s="464"/>
      <c r="I347" s="464"/>
      <c r="J347" s="464"/>
      <c r="K347" s="464"/>
      <c r="L347" s="465"/>
      <c r="M347" s="387">
        <v>0</v>
      </c>
      <c r="N347" s="388"/>
      <c r="O347" s="389"/>
    </row>
    <row r="348" spans="1:16" ht="10.95" customHeight="1" x14ac:dyDescent="0.25">
      <c r="B348" s="15"/>
      <c r="C348" s="29"/>
      <c r="D348" s="457" t="s">
        <v>73</v>
      </c>
      <c r="E348" s="458"/>
      <c r="F348" s="458"/>
      <c r="G348" s="458"/>
      <c r="H348" s="458"/>
      <c r="I348" s="458"/>
      <c r="J348" s="458"/>
      <c r="K348" s="458"/>
      <c r="L348" s="459"/>
      <c r="M348" s="460">
        <f>M346+M347</f>
        <v>1556675.35</v>
      </c>
      <c r="N348" s="461"/>
      <c r="O348" s="462"/>
      <c r="P348" s="109"/>
    </row>
    <row r="350" spans="1:16" s="21" customFormat="1" ht="27.6" customHeight="1" x14ac:dyDescent="0.25">
      <c r="B350" s="27"/>
      <c r="C350" s="752" t="s">
        <v>415</v>
      </c>
      <c r="D350" s="752"/>
      <c r="E350" s="752"/>
      <c r="F350" s="752"/>
      <c r="G350" s="752"/>
      <c r="H350" s="752"/>
      <c r="I350" s="752"/>
      <c r="J350" s="752"/>
      <c r="K350" s="752"/>
      <c r="L350" s="752"/>
      <c r="M350" s="752"/>
      <c r="N350" s="752"/>
      <c r="O350" s="752"/>
      <c r="P350" s="752"/>
    </row>
    <row r="351" spans="1:16" s="21" customFormat="1" ht="4.95" customHeight="1" x14ac:dyDescent="0.25">
      <c r="B351" s="27"/>
      <c r="C351" s="136"/>
      <c r="D351" s="202"/>
      <c r="E351" s="202"/>
      <c r="F351" s="202"/>
      <c r="G351" s="202"/>
      <c r="H351" s="202"/>
      <c r="I351" s="202"/>
      <c r="J351" s="202"/>
      <c r="K351" s="202"/>
      <c r="L351" s="202"/>
      <c r="M351" s="202"/>
      <c r="N351" s="202"/>
      <c r="O351" s="202"/>
      <c r="P351" s="202"/>
    </row>
    <row r="352" spans="1:16" ht="22.2" customHeight="1" x14ac:dyDescent="0.25">
      <c r="A352" s="21"/>
      <c r="B352" s="27"/>
      <c r="C352" s="445" t="s">
        <v>367</v>
      </c>
      <c r="D352" s="446"/>
      <c r="E352" s="446"/>
      <c r="F352" s="446"/>
      <c r="G352" s="446"/>
      <c r="H352" s="446"/>
      <c r="I352" s="446"/>
      <c r="J352" s="446"/>
      <c r="K352" s="446"/>
      <c r="L352" s="446"/>
      <c r="M352" s="446"/>
      <c r="N352" s="446"/>
      <c r="O352" s="508"/>
      <c r="P352" s="508"/>
    </row>
    <row r="353" spans="1:16" ht="7.95" customHeight="1" x14ac:dyDescent="0.25">
      <c r="A353" s="21"/>
      <c r="B353" s="21"/>
      <c r="C353" s="21"/>
      <c r="D353" s="21"/>
      <c r="E353" s="28"/>
      <c r="F353" s="28"/>
      <c r="G353" s="28"/>
      <c r="H353" s="28"/>
      <c r="I353" s="28"/>
      <c r="J353" s="28"/>
      <c r="K353" s="28"/>
      <c r="L353" s="28"/>
      <c r="M353" s="28"/>
      <c r="N353" s="28"/>
      <c r="O353" s="28"/>
      <c r="P353" s="28"/>
    </row>
    <row r="354" spans="1:16" ht="13.2" customHeight="1" x14ac:dyDescent="0.25">
      <c r="B354" s="15"/>
      <c r="C354" s="137" t="s">
        <v>196</v>
      </c>
      <c r="D354" s="29"/>
      <c r="E354" s="29"/>
      <c r="F354" s="29"/>
      <c r="G354" s="29"/>
      <c r="H354" s="29"/>
      <c r="I354" s="29"/>
      <c r="J354" s="29"/>
      <c r="K354" s="29"/>
      <c r="L354" s="29"/>
      <c r="M354" s="391"/>
      <c r="N354" s="391"/>
      <c r="O354" s="391"/>
      <c r="P354" s="29"/>
    </row>
    <row r="355" spans="1:16" ht="12" x14ac:dyDescent="0.25">
      <c r="B355" s="15"/>
      <c r="C355" s="445" t="s">
        <v>516</v>
      </c>
      <c r="D355" s="446"/>
      <c r="E355" s="446"/>
      <c r="F355" s="446"/>
      <c r="G355" s="446"/>
      <c r="H355" s="446"/>
      <c r="I355" s="446"/>
      <c r="J355" s="446"/>
      <c r="K355" s="446"/>
      <c r="L355" s="446"/>
      <c r="M355" s="446"/>
      <c r="N355" s="446"/>
      <c r="O355" s="447"/>
      <c r="P355" s="447"/>
    </row>
    <row r="356" spans="1:16" ht="7.2" customHeight="1" x14ac:dyDescent="0.25">
      <c r="B356" s="15"/>
      <c r="C356" s="209"/>
      <c r="D356" s="210"/>
      <c r="E356" s="210"/>
      <c r="F356" s="210"/>
      <c r="G356" s="210"/>
      <c r="H356" s="210"/>
      <c r="I356" s="210"/>
      <c r="J356" s="210"/>
      <c r="K356" s="210"/>
      <c r="L356" s="210"/>
      <c r="M356" s="210"/>
      <c r="N356" s="210"/>
      <c r="O356" s="211"/>
      <c r="P356" s="211"/>
    </row>
    <row r="357" spans="1:16" ht="12" x14ac:dyDescent="0.25">
      <c r="B357" s="15"/>
      <c r="C357" s="209"/>
      <c r="D357" s="467" t="s">
        <v>71</v>
      </c>
      <c r="E357" s="468"/>
      <c r="F357" s="468"/>
      <c r="G357" s="468"/>
      <c r="H357" s="468"/>
      <c r="I357" s="468"/>
      <c r="J357" s="468"/>
      <c r="K357" s="468"/>
      <c r="L357" s="469"/>
      <c r="M357" s="498">
        <f>M345</f>
        <v>2023</v>
      </c>
      <c r="N357" s="499"/>
      <c r="O357" s="500"/>
      <c r="P357" s="211"/>
    </row>
    <row r="358" spans="1:16" ht="10.95" customHeight="1" x14ac:dyDescent="0.2">
      <c r="B358" s="15"/>
      <c r="C358" s="209"/>
      <c r="D358" s="463" t="s">
        <v>363</v>
      </c>
      <c r="E358" s="464"/>
      <c r="F358" s="464"/>
      <c r="G358" s="464"/>
      <c r="H358" s="464"/>
      <c r="I358" s="464"/>
      <c r="J358" s="464"/>
      <c r="K358" s="464"/>
      <c r="L358" s="465"/>
      <c r="M358" s="387">
        <v>156759.78</v>
      </c>
      <c r="N358" s="388"/>
      <c r="O358" s="389"/>
      <c r="P358" s="211"/>
    </row>
    <row r="359" spans="1:16" ht="10.95" customHeight="1" x14ac:dyDescent="0.2">
      <c r="B359" s="15"/>
      <c r="C359" s="209"/>
      <c r="D359" s="463" t="s">
        <v>364</v>
      </c>
      <c r="E359" s="464"/>
      <c r="F359" s="464"/>
      <c r="G359" s="464"/>
      <c r="H359" s="464"/>
      <c r="I359" s="464"/>
      <c r="J359" s="464"/>
      <c r="K359" s="464"/>
      <c r="L359" s="465"/>
      <c r="M359" s="387">
        <v>0</v>
      </c>
      <c r="N359" s="388"/>
      <c r="O359" s="389"/>
      <c r="P359" s="211"/>
    </row>
    <row r="360" spans="1:16" ht="10.95" customHeight="1" x14ac:dyDescent="0.2">
      <c r="B360" s="15"/>
      <c r="C360" s="209"/>
      <c r="D360" s="463" t="s">
        <v>392</v>
      </c>
      <c r="E360" s="464"/>
      <c r="F360" s="464"/>
      <c r="G360" s="464"/>
      <c r="H360" s="464"/>
      <c r="I360" s="464"/>
      <c r="J360" s="464"/>
      <c r="K360" s="464"/>
      <c r="L360" s="465"/>
      <c r="M360" s="387">
        <v>3655.79</v>
      </c>
      <c r="N360" s="388"/>
      <c r="O360" s="389"/>
      <c r="P360" s="211"/>
    </row>
    <row r="361" spans="1:16" ht="10.95" customHeight="1" x14ac:dyDescent="0.2">
      <c r="B361" s="15"/>
      <c r="C361" s="209"/>
      <c r="D361" s="463" t="s">
        <v>393</v>
      </c>
      <c r="E361" s="464"/>
      <c r="F361" s="464"/>
      <c r="G361" s="464"/>
      <c r="H361" s="464"/>
      <c r="I361" s="464"/>
      <c r="J361" s="464"/>
      <c r="K361" s="464"/>
      <c r="L361" s="465"/>
      <c r="M361" s="387">
        <v>1.46</v>
      </c>
      <c r="N361" s="388"/>
      <c r="O361" s="389"/>
      <c r="P361" s="211"/>
    </row>
    <row r="362" spans="1:16" ht="10.95" customHeight="1" x14ac:dyDescent="0.25">
      <c r="B362" s="15"/>
      <c r="C362" s="29"/>
      <c r="D362" s="457" t="s">
        <v>73</v>
      </c>
      <c r="E362" s="458"/>
      <c r="F362" s="458"/>
      <c r="G362" s="458"/>
      <c r="H362" s="458"/>
      <c r="I362" s="458"/>
      <c r="J362" s="458"/>
      <c r="K362" s="458"/>
      <c r="L362" s="459"/>
      <c r="M362" s="460">
        <f>SUM(M358:O361)</f>
        <v>160417.03</v>
      </c>
      <c r="N362" s="461"/>
      <c r="O362" s="462"/>
      <c r="P362" s="85">
        <f>M362-L333</f>
        <v>0</v>
      </c>
    </row>
    <row r="363" spans="1:16" ht="7.95" customHeight="1" x14ac:dyDescent="0.25"/>
    <row r="364" spans="1:16" ht="12" x14ac:dyDescent="0.25">
      <c r="A364" s="5"/>
      <c r="B364" s="5"/>
      <c r="C364" s="2" t="s">
        <v>18</v>
      </c>
      <c r="D364" s="5"/>
      <c r="E364" s="5"/>
      <c r="F364" s="5"/>
      <c r="G364" s="5"/>
      <c r="H364" s="5"/>
      <c r="I364" s="5"/>
      <c r="J364" s="5"/>
      <c r="K364" s="5"/>
      <c r="L364" s="5"/>
      <c r="M364" s="5"/>
      <c r="N364" s="5"/>
      <c r="O364" s="5"/>
      <c r="P364" s="5"/>
    </row>
    <row r="365" spans="1:16" ht="26.4" customHeight="1" x14ac:dyDescent="0.25">
      <c r="A365" s="5"/>
      <c r="B365" s="5"/>
      <c r="C365" s="445" t="s">
        <v>401</v>
      </c>
      <c r="D365" s="446"/>
      <c r="E365" s="446"/>
      <c r="F365" s="446"/>
      <c r="G365" s="446"/>
      <c r="H365" s="446"/>
      <c r="I365" s="446"/>
      <c r="J365" s="446"/>
      <c r="K365" s="446"/>
      <c r="L365" s="446"/>
      <c r="M365" s="446"/>
      <c r="N365" s="446"/>
      <c r="O365" s="508"/>
      <c r="P365" s="508"/>
    </row>
    <row r="366" spans="1:16" ht="8.25" customHeight="1" x14ac:dyDescent="0.25">
      <c r="A366" s="5"/>
      <c r="B366" s="5"/>
      <c r="C366" s="283"/>
      <c r="D366" s="280"/>
      <c r="E366" s="280"/>
      <c r="F366" s="280"/>
      <c r="G366" s="280"/>
      <c r="H366" s="280"/>
      <c r="I366" s="280"/>
      <c r="J366" s="280"/>
      <c r="K366" s="280"/>
      <c r="L366" s="280"/>
      <c r="M366" s="280"/>
      <c r="N366" s="280"/>
      <c r="O366" s="275"/>
      <c r="P366" s="275"/>
    </row>
    <row r="367" spans="1:16" ht="61.95" customHeight="1" x14ac:dyDescent="0.2">
      <c r="A367" s="5"/>
      <c r="B367" s="5"/>
      <c r="C367" s="611" t="s">
        <v>527</v>
      </c>
      <c r="D367" s="611"/>
      <c r="E367" s="611"/>
      <c r="F367" s="611"/>
      <c r="G367" s="611"/>
      <c r="H367" s="611"/>
      <c r="I367" s="611"/>
      <c r="J367" s="611"/>
      <c r="K367" s="611"/>
      <c r="L367" s="611"/>
      <c r="M367" s="611"/>
      <c r="N367" s="611"/>
      <c r="O367" s="611"/>
      <c r="P367" s="611"/>
    </row>
    <row r="368" spans="1:16" ht="7.95" customHeight="1" x14ac:dyDescent="0.25">
      <c r="A368" s="5"/>
      <c r="B368" s="5"/>
      <c r="C368" s="2"/>
      <c r="D368" s="5"/>
      <c r="E368" s="5"/>
      <c r="F368" s="5"/>
      <c r="G368" s="5"/>
      <c r="H368" s="5"/>
      <c r="I368" s="5"/>
      <c r="J368" s="5"/>
      <c r="K368" s="5"/>
      <c r="L368" s="5"/>
      <c r="M368" s="5"/>
      <c r="N368" s="5"/>
      <c r="O368" s="5"/>
      <c r="P368" s="5"/>
    </row>
    <row r="369" spans="1:16" ht="12" x14ac:dyDescent="0.25">
      <c r="A369" s="5"/>
      <c r="B369" s="14"/>
      <c r="C369" s="5"/>
      <c r="D369" s="5"/>
      <c r="E369" s="467" t="s">
        <v>71</v>
      </c>
      <c r="F369" s="468"/>
      <c r="G369" s="468"/>
      <c r="H369" s="468"/>
      <c r="I369" s="468"/>
      <c r="J369" s="468"/>
      <c r="K369" s="469"/>
      <c r="L369" s="553">
        <v>2022</v>
      </c>
      <c r="M369" s="554"/>
      <c r="N369" s="555"/>
      <c r="P369" s="5"/>
    </row>
    <row r="370" spans="1:16" x14ac:dyDescent="0.2">
      <c r="A370" s="5"/>
      <c r="B370" s="14"/>
      <c r="C370" s="5"/>
      <c r="D370" s="5"/>
      <c r="E370" s="390" t="s">
        <v>218</v>
      </c>
      <c r="F370" s="390"/>
      <c r="G370" s="390"/>
      <c r="H370" s="390"/>
      <c r="I370" s="390"/>
      <c r="J370" s="390"/>
      <c r="K370" s="390"/>
      <c r="L370" s="438">
        <v>6143649.71</v>
      </c>
      <c r="M370" s="438"/>
      <c r="N370" s="438"/>
      <c r="P370" s="5"/>
    </row>
    <row r="371" spans="1:16" x14ac:dyDescent="0.2">
      <c r="A371" s="5"/>
      <c r="B371" s="14"/>
      <c r="C371" s="5"/>
      <c r="D371" s="5"/>
      <c r="E371" s="390" t="s">
        <v>219</v>
      </c>
      <c r="F371" s="390"/>
      <c r="G371" s="390"/>
      <c r="H371" s="390"/>
      <c r="I371" s="390"/>
      <c r="J371" s="390"/>
      <c r="K371" s="390"/>
      <c r="L371" s="438">
        <v>0</v>
      </c>
      <c r="M371" s="438"/>
      <c r="N371" s="438"/>
      <c r="P371" s="5"/>
    </row>
    <row r="372" spans="1:16" x14ac:dyDescent="0.2">
      <c r="A372" s="5"/>
      <c r="B372" s="14"/>
      <c r="C372" s="5"/>
      <c r="D372" s="5"/>
      <c r="E372" s="390" t="s">
        <v>220</v>
      </c>
      <c r="F372" s="390"/>
      <c r="G372" s="390"/>
      <c r="H372" s="390"/>
      <c r="I372" s="390"/>
      <c r="J372" s="390"/>
      <c r="K372" s="390"/>
      <c r="L372" s="438">
        <v>0</v>
      </c>
      <c r="M372" s="438"/>
      <c r="N372" s="438"/>
      <c r="P372" s="5"/>
    </row>
    <row r="373" spans="1:16" x14ac:dyDescent="0.2">
      <c r="A373" s="5"/>
      <c r="B373" s="14"/>
      <c r="C373" s="5"/>
      <c r="D373" s="5"/>
      <c r="E373" s="390" t="s">
        <v>221</v>
      </c>
      <c r="F373" s="390"/>
      <c r="G373" s="390"/>
      <c r="H373" s="390"/>
      <c r="I373" s="390"/>
      <c r="J373" s="390"/>
      <c r="K373" s="390"/>
      <c r="L373" s="438">
        <v>0</v>
      </c>
      <c r="M373" s="438"/>
      <c r="N373" s="438"/>
      <c r="P373" s="5"/>
    </row>
    <row r="374" spans="1:16" x14ac:dyDescent="0.2">
      <c r="A374" s="5"/>
      <c r="B374" s="14"/>
      <c r="C374" s="5"/>
      <c r="D374" s="5"/>
      <c r="E374" s="390" t="s">
        <v>222</v>
      </c>
      <c r="F374" s="390"/>
      <c r="G374" s="390"/>
      <c r="H374" s="390"/>
      <c r="I374" s="390"/>
      <c r="J374" s="390"/>
      <c r="K374" s="390"/>
      <c r="L374" s="438">
        <v>9714067.4900000002</v>
      </c>
      <c r="M374" s="438"/>
      <c r="N374" s="438"/>
      <c r="P374" s="5"/>
    </row>
    <row r="375" spans="1:16" ht="12" x14ac:dyDescent="0.25">
      <c r="A375" s="5"/>
      <c r="B375" s="14"/>
      <c r="C375" s="5"/>
      <c r="D375" s="5"/>
      <c r="E375" s="396" t="s">
        <v>194</v>
      </c>
      <c r="F375" s="397"/>
      <c r="G375" s="397"/>
      <c r="H375" s="397"/>
      <c r="I375" s="397"/>
      <c r="J375" s="397"/>
      <c r="K375" s="398"/>
      <c r="L375" s="470">
        <f>SUM(L370:N374)</f>
        <v>15857717.199999999</v>
      </c>
      <c r="M375" s="470"/>
      <c r="N375" s="470"/>
      <c r="O375" s="86"/>
      <c r="P375" s="5"/>
    </row>
    <row r="376" spans="1:16" ht="15" customHeight="1" x14ac:dyDescent="0.25">
      <c r="A376" s="5"/>
      <c r="B376" s="14"/>
      <c r="C376" s="375"/>
      <c r="D376" s="375"/>
      <c r="E376" s="376"/>
      <c r="F376" s="376"/>
      <c r="G376" s="376"/>
      <c r="H376" s="376"/>
      <c r="I376" s="376"/>
      <c r="J376" s="376"/>
      <c r="K376" s="376"/>
      <c r="L376" s="377"/>
      <c r="M376" s="377"/>
      <c r="N376" s="377"/>
      <c r="O376" s="378"/>
      <c r="P376" s="375"/>
    </row>
    <row r="377" spans="1:16" ht="12" customHeight="1" x14ac:dyDescent="0.25">
      <c r="A377" s="5"/>
      <c r="B377" s="14"/>
      <c r="C377" s="138" t="s">
        <v>528</v>
      </c>
      <c r="D377" s="375"/>
      <c r="E377" s="376"/>
      <c r="F377" s="376"/>
      <c r="G377" s="376"/>
      <c r="H377" s="376"/>
      <c r="I377" s="376"/>
      <c r="J377" s="376"/>
      <c r="K377" s="376"/>
      <c r="L377" s="377"/>
      <c r="M377" s="377"/>
      <c r="N377" s="377"/>
      <c r="O377" s="378"/>
      <c r="P377" s="375"/>
    </row>
    <row r="378" spans="1:16" ht="15" customHeight="1" x14ac:dyDescent="0.25">
      <c r="A378" s="5"/>
      <c r="B378" s="14"/>
      <c r="C378" s="439" t="s">
        <v>529</v>
      </c>
      <c r="D378" s="439"/>
      <c r="E378" s="439"/>
      <c r="F378" s="439"/>
      <c r="G378" s="439"/>
      <c r="H378" s="439"/>
      <c r="I378" s="439"/>
      <c r="J378" s="439"/>
      <c r="K378" s="439"/>
      <c r="L378" s="439"/>
      <c r="M378" s="439"/>
      <c r="N378" s="439"/>
      <c r="O378" s="439"/>
      <c r="P378" s="439"/>
    </row>
    <row r="379" spans="1:16" ht="8.4" customHeight="1" x14ac:dyDescent="0.25">
      <c r="A379" s="5"/>
      <c r="B379" s="14"/>
      <c r="C379" s="138"/>
      <c r="D379" s="375"/>
      <c r="E379" s="376"/>
      <c r="F379" s="376"/>
      <c r="G379" s="376"/>
      <c r="H379" s="376"/>
      <c r="I379" s="376"/>
      <c r="J379" s="376"/>
      <c r="K379" s="376"/>
      <c r="L379" s="377"/>
      <c r="M379" s="377"/>
      <c r="N379" s="377"/>
      <c r="O379" s="378"/>
      <c r="P379" s="375"/>
    </row>
    <row r="380" spans="1:16" s="21" customFormat="1" ht="10.95" customHeight="1" x14ac:dyDescent="0.25">
      <c r="A380" s="5"/>
      <c r="B380" s="14"/>
      <c r="C380" s="138" t="s">
        <v>254</v>
      </c>
      <c r="D380" s="139"/>
      <c r="E380" s="140"/>
      <c r="F380" s="140"/>
      <c r="G380" s="140"/>
      <c r="H380" s="140"/>
      <c r="I380" s="140"/>
      <c r="J380" s="140"/>
      <c r="K380" s="140"/>
      <c r="L380" s="140"/>
      <c r="M380" s="140"/>
      <c r="N380" s="139"/>
      <c r="O380" s="5"/>
      <c r="P380" s="5"/>
    </row>
    <row r="381" spans="1:16" s="21" customFormat="1" ht="25.8" customHeight="1" x14ac:dyDescent="0.25">
      <c r="A381" s="5"/>
      <c r="B381" s="14"/>
      <c r="C381" s="471" t="s">
        <v>546</v>
      </c>
      <c r="D381" s="561"/>
      <c r="E381" s="561"/>
      <c r="F381" s="561"/>
      <c r="G381" s="561"/>
      <c r="H381" s="561"/>
      <c r="I381" s="561"/>
      <c r="J381" s="561"/>
      <c r="K381" s="561"/>
      <c r="L381" s="561"/>
      <c r="M381" s="561"/>
      <c r="N381" s="561"/>
      <c r="O381" s="736"/>
      <c r="P381" s="736"/>
    </row>
    <row r="382" spans="1:16" s="21" customFormat="1" ht="7.2" customHeight="1" x14ac:dyDescent="0.25">
      <c r="A382" s="5"/>
      <c r="B382" s="14"/>
      <c r="C382" s="379"/>
      <c r="D382" s="210"/>
      <c r="E382" s="210"/>
      <c r="F382" s="210"/>
      <c r="G382" s="210"/>
      <c r="H382" s="210"/>
      <c r="I382" s="210"/>
      <c r="J382" s="210"/>
      <c r="K382" s="210"/>
      <c r="L382" s="210"/>
      <c r="M382" s="210"/>
      <c r="N382" s="210"/>
      <c r="O382" s="211"/>
      <c r="P382" s="211"/>
    </row>
    <row r="383" spans="1:16" s="21" customFormat="1" ht="10.95" customHeight="1" x14ac:dyDescent="0.25">
      <c r="A383" s="5"/>
      <c r="B383" s="14"/>
      <c r="C383" s="138" t="s">
        <v>255</v>
      </c>
      <c r="D383" s="139"/>
      <c r="E383" s="140"/>
      <c r="F383" s="140"/>
      <c r="G383" s="140"/>
      <c r="H383" s="140"/>
      <c r="I383" s="140"/>
      <c r="J383" s="140"/>
      <c r="K383" s="140"/>
      <c r="L383" s="140"/>
      <c r="M383" s="140"/>
      <c r="N383" s="139"/>
      <c r="O383" s="5"/>
      <c r="P383" s="5"/>
    </row>
    <row r="384" spans="1:16" s="21" customFormat="1" ht="30.75" customHeight="1" x14ac:dyDescent="0.25">
      <c r="A384" s="5"/>
      <c r="B384" s="14"/>
      <c r="C384" s="528" t="s">
        <v>439</v>
      </c>
      <c r="D384" s="751"/>
      <c r="E384" s="751"/>
      <c r="F384" s="751"/>
      <c r="G384" s="751"/>
      <c r="H384" s="751"/>
      <c r="I384" s="751"/>
      <c r="J384" s="751"/>
      <c r="K384" s="751"/>
      <c r="L384" s="751"/>
      <c r="M384" s="751"/>
      <c r="N384" s="751"/>
      <c r="O384" s="447"/>
      <c r="P384" s="447"/>
    </row>
    <row r="385" spans="1:16" s="21" customFormat="1" ht="7.2" customHeight="1" x14ac:dyDescent="0.25">
      <c r="A385" s="5"/>
      <c r="B385" s="14"/>
      <c r="C385" s="209"/>
      <c r="D385" s="210"/>
      <c r="E385" s="210"/>
      <c r="F385" s="210"/>
      <c r="G385" s="210"/>
      <c r="H385" s="210"/>
      <c r="I385" s="210"/>
      <c r="J385" s="210"/>
      <c r="K385" s="210"/>
      <c r="L385" s="210"/>
      <c r="M385" s="210"/>
      <c r="N385" s="210"/>
      <c r="O385" s="211"/>
      <c r="P385" s="211"/>
    </row>
    <row r="386" spans="1:16" s="21" customFormat="1" ht="13.2" customHeight="1" x14ac:dyDescent="0.25">
      <c r="A386" s="5"/>
      <c r="B386" s="14"/>
      <c r="C386" s="445" t="s">
        <v>418</v>
      </c>
      <c r="D386" s="446"/>
      <c r="E386" s="446"/>
      <c r="F386" s="446"/>
      <c r="G386" s="446"/>
      <c r="H386" s="446"/>
      <c r="I386" s="446"/>
      <c r="J386" s="446"/>
      <c r="K386" s="446"/>
      <c r="L386" s="446"/>
      <c r="M386" s="446"/>
      <c r="N386" s="446"/>
      <c r="O386" s="447"/>
      <c r="P386" s="447"/>
    </row>
    <row r="387" spans="1:16" s="21" customFormat="1" ht="7.2" customHeight="1" x14ac:dyDescent="0.2">
      <c r="A387" s="5"/>
      <c r="B387" s="14"/>
      <c r="C387" s="5"/>
      <c r="D387" s="5"/>
      <c r="E387" s="5"/>
      <c r="F387" s="5"/>
      <c r="G387" s="5"/>
      <c r="H387" s="5"/>
      <c r="I387" s="93"/>
      <c r="J387" s="5"/>
      <c r="K387" s="84"/>
      <c r="L387" s="5"/>
      <c r="M387" s="5"/>
      <c r="N387" s="5"/>
      <c r="O387" s="5"/>
      <c r="P387" s="5"/>
    </row>
    <row r="388" spans="1:16" s="21" customFormat="1" ht="12" x14ac:dyDescent="0.25">
      <c r="A388" s="1"/>
      <c r="B388" s="17" t="s">
        <v>29</v>
      </c>
      <c r="C388" s="11" t="s">
        <v>30</v>
      </c>
      <c r="D388" s="6"/>
      <c r="E388" s="6"/>
      <c r="F388" s="6"/>
      <c r="G388" s="6"/>
      <c r="H388" s="6"/>
      <c r="I388" s="6"/>
      <c r="J388" s="6"/>
      <c r="K388" s="6"/>
      <c r="L388" s="6"/>
      <c r="M388" s="6"/>
      <c r="N388" s="6"/>
      <c r="O388" s="6"/>
      <c r="P388" s="6"/>
    </row>
    <row r="389" spans="1:16" s="21" customFormat="1" ht="4.95" customHeight="1" x14ac:dyDescent="0.25">
      <c r="A389" s="1"/>
      <c r="B389" s="17"/>
      <c r="C389" s="11"/>
      <c r="D389" s="6"/>
      <c r="E389" s="6"/>
      <c r="F389" s="6"/>
      <c r="G389" s="6"/>
      <c r="H389" s="6"/>
      <c r="I389" s="6"/>
      <c r="J389" s="6"/>
      <c r="K389" s="6"/>
      <c r="L389" s="6"/>
      <c r="M389" s="6"/>
      <c r="N389" s="6"/>
      <c r="O389" s="6"/>
      <c r="P389" s="6"/>
    </row>
    <row r="390" spans="1:16" s="21" customFormat="1" ht="13.2" x14ac:dyDescent="0.25">
      <c r="A390" s="1"/>
      <c r="B390" s="17"/>
      <c r="C390" s="11"/>
      <c r="D390" s="6"/>
      <c r="E390" s="6"/>
      <c r="F390" s="141" t="s">
        <v>269</v>
      </c>
      <c r="G390" s="142"/>
      <c r="H390" s="142"/>
      <c r="I390" s="142"/>
      <c r="J390" s="142"/>
      <c r="K390" s="452" t="s">
        <v>75</v>
      </c>
      <c r="L390" s="453"/>
      <c r="M390" s="6"/>
      <c r="N390" s="6"/>
      <c r="O390" s="6"/>
      <c r="P390" s="6"/>
    </row>
    <row r="391" spans="1:16" s="21" customFormat="1" ht="10.95" customHeight="1" x14ac:dyDescent="0.2">
      <c r="A391" s="1"/>
      <c r="B391" s="17"/>
      <c r="C391" s="11"/>
      <c r="D391" s="6"/>
      <c r="E391" s="6"/>
      <c r="F391" s="143" t="s">
        <v>274</v>
      </c>
      <c r="G391" s="144"/>
      <c r="H391" s="144"/>
      <c r="I391" s="144"/>
      <c r="J391" s="144"/>
      <c r="K391" s="506">
        <v>2644700</v>
      </c>
      <c r="L391" s="507"/>
      <c r="M391" s="6"/>
      <c r="N391" s="6"/>
      <c r="O391" s="6"/>
      <c r="P391" s="6"/>
    </row>
    <row r="392" spans="1:16" s="21" customFormat="1" ht="10.95" customHeight="1" x14ac:dyDescent="0.2">
      <c r="A392" s="1"/>
      <c r="B392" s="17"/>
      <c r="C392" s="11"/>
      <c r="D392" s="6"/>
      <c r="E392" s="6"/>
      <c r="F392" s="95" t="s">
        <v>271</v>
      </c>
      <c r="G392" s="97"/>
      <c r="H392" s="97"/>
      <c r="I392" s="97"/>
      <c r="J392" s="97"/>
      <c r="K392" s="443">
        <v>45408194.409999996</v>
      </c>
      <c r="L392" s="444"/>
      <c r="M392" s="6"/>
      <c r="N392" s="6"/>
      <c r="O392" s="6"/>
      <c r="P392" s="6"/>
    </row>
    <row r="393" spans="1:16" s="21" customFormat="1" ht="10.95" customHeight="1" x14ac:dyDescent="0.2">
      <c r="A393" s="1"/>
      <c r="B393" s="17"/>
      <c r="C393" s="11"/>
      <c r="D393" s="6"/>
      <c r="E393" s="6"/>
      <c r="F393" s="95" t="s">
        <v>275</v>
      </c>
      <c r="G393" s="97"/>
      <c r="H393" s="97"/>
      <c r="I393" s="97"/>
      <c r="J393" s="97"/>
      <c r="K393" s="443">
        <v>150226547.69999999</v>
      </c>
      <c r="L393" s="444"/>
      <c r="M393" s="6"/>
      <c r="N393" s="6"/>
      <c r="O393" s="6"/>
      <c r="P393" s="6"/>
    </row>
    <row r="394" spans="1:16" s="21" customFormat="1" ht="10.95" customHeight="1" x14ac:dyDescent="0.2">
      <c r="A394" s="1"/>
      <c r="B394" s="17"/>
      <c r="C394" s="11"/>
      <c r="D394" s="6"/>
      <c r="E394" s="6"/>
      <c r="F394" s="145" t="s">
        <v>270</v>
      </c>
      <c r="G394" s="97"/>
      <c r="H394" s="97"/>
      <c r="I394" s="97"/>
      <c r="J394" s="97"/>
      <c r="K394" s="443">
        <v>528940</v>
      </c>
      <c r="L394" s="444"/>
      <c r="M394" s="6"/>
      <c r="N394" s="6"/>
      <c r="O394" s="6"/>
      <c r="P394" s="6"/>
    </row>
    <row r="395" spans="1:16" s="21" customFormat="1" ht="10.95" customHeight="1" x14ac:dyDescent="0.2">
      <c r="A395" s="1"/>
      <c r="B395" s="17"/>
      <c r="C395" s="11"/>
      <c r="D395" s="6"/>
      <c r="E395" s="6"/>
      <c r="F395" s="95" t="s">
        <v>272</v>
      </c>
      <c r="G395" s="96"/>
      <c r="H395" s="96"/>
      <c r="I395" s="96"/>
      <c r="J395" s="97"/>
      <c r="K395" s="443">
        <v>-1554493.54</v>
      </c>
      <c r="L395" s="444"/>
      <c r="M395" s="6"/>
      <c r="N395" s="6"/>
      <c r="O395" s="6"/>
      <c r="P395" s="6"/>
    </row>
    <row r="396" spans="1:16" s="21" customFormat="1" ht="10.95" customHeight="1" x14ac:dyDescent="0.25">
      <c r="A396" s="1"/>
      <c r="B396" s="17"/>
      <c r="C396" s="11"/>
      <c r="D396" s="6"/>
      <c r="E396" s="6"/>
      <c r="F396" s="454" t="s">
        <v>273</v>
      </c>
      <c r="G396" s="455"/>
      <c r="H396" s="455"/>
      <c r="I396" s="455"/>
      <c r="J396" s="456"/>
      <c r="K396" s="551">
        <f>SUM(K391:L395)</f>
        <v>197253888.56999999</v>
      </c>
      <c r="L396" s="552"/>
      <c r="M396" s="111"/>
      <c r="N396" s="6"/>
      <c r="O396" s="6"/>
      <c r="P396" s="6"/>
    </row>
    <row r="397" spans="1:16" s="21" customFormat="1" ht="7.95" customHeight="1" x14ac:dyDescent="0.25">
      <c r="A397" s="1"/>
      <c r="B397" s="17"/>
      <c r="C397" s="11"/>
      <c r="D397" s="6"/>
      <c r="E397" s="6"/>
      <c r="F397" s="6"/>
      <c r="G397" s="6"/>
      <c r="H397" s="6"/>
      <c r="I397" s="6"/>
      <c r="J397" s="6"/>
      <c r="K397" s="81"/>
      <c r="L397" s="81"/>
      <c r="M397" s="6"/>
      <c r="N397" s="6"/>
      <c r="O397" s="6"/>
      <c r="P397" s="6"/>
    </row>
    <row r="398" spans="1:16" s="21" customFormat="1" ht="10.95" customHeight="1" x14ac:dyDescent="0.25">
      <c r="A398" s="1"/>
      <c r="B398" s="17"/>
      <c r="C398" s="11"/>
      <c r="D398" s="6"/>
      <c r="E398" s="6"/>
      <c r="F398" s="146" t="s">
        <v>267</v>
      </c>
      <c r="G398" s="146"/>
      <c r="H398" s="146"/>
      <c r="I398" s="146"/>
      <c r="J398" s="146"/>
      <c r="K398" s="739">
        <f>K396</f>
        <v>197253888.56999999</v>
      </c>
      <c r="L398" s="740"/>
      <c r="M398" s="139"/>
      <c r="O398" s="6"/>
      <c r="P398" s="6"/>
    </row>
    <row r="399" spans="1:16" s="21" customFormat="1" ht="10.95" customHeight="1" x14ac:dyDescent="0.25">
      <c r="A399" s="1"/>
      <c r="B399" s="17"/>
      <c r="C399" s="11"/>
      <c r="D399" s="6"/>
      <c r="E399" s="6"/>
      <c r="F399" s="146" t="s">
        <v>268</v>
      </c>
      <c r="G399" s="146"/>
      <c r="H399" s="146"/>
      <c r="I399" s="146"/>
      <c r="J399" s="146"/>
      <c r="K399" s="648">
        <f>J414</f>
        <v>2644700</v>
      </c>
      <c r="L399" s="649"/>
      <c r="M399" s="139"/>
      <c r="O399" s="6"/>
      <c r="P399" s="6"/>
    </row>
    <row r="400" spans="1:16" s="21" customFormat="1" ht="4.95" customHeight="1" x14ac:dyDescent="0.25">
      <c r="A400" s="1"/>
      <c r="B400" s="17"/>
      <c r="C400" s="11"/>
      <c r="D400" s="6"/>
      <c r="E400" s="6"/>
      <c r="F400" s="147"/>
      <c r="G400" s="147"/>
      <c r="H400" s="147"/>
      <c r="I400" s="147"/>
      <c r="J400" s="146"/>
      <c r="K400" s="148"/>
      <c r="L400" s="148"/>
      <c r="M400" s="139"/>
      <c r="O400" s="6"/>
      <c r="P400" s="6"/>
    </row>
    <row r="401" spans="1:16" s="21" customFormat="1" ht="10.95" customHeight="1" x14ac:dyDescent="0.25">
      <c r="A401" s="1"/>
      <c r="B401" s="17"/>
      <c r="C401" s="11"/>
      <c r="D401" s="6"/>
      <c r="E401" s="6"/>
      <c r="F401" s="147" t="s">
        <v>276</v>
      </c>
      <c r="G401" s="147"/>
      <c r="H401" s="147"/>
      <c r="I401" s="147"/>
      <c r="J401" s="146"/>
      <c r="M401" s="139"/>
      <c r="O401" s="6"/>
      <c r="P401" s="6"/>
    </row>
    <row r="402" spans="1:16" s="21" customFormat="1" ht="10.95" customHeight="1" x14ac:dyDescent="0.25">
      <c r="A402" s="1"/>
      <c r="B402" s="17"/>
      <c r="C402" s="11"/>
      <c r="D402" s="6"/>
      <c r="E402" s="6"/>
      <c r="F402" s="147" t="s">
        <v>277</v>
      </c>
      <c r="G402" s="147"/>
      <c r="H402" s="147"/>
      <c r="I402" s="147"/>
      <c r="J402" s="146"/>
      <c r="K402" s="518">
        <f>K398/K399</f>
        <v>74.584598846750097</v>
      </c>
      <c r="L402" s="519"/>
      <c r="M402" s="139"/>
      <c r="O402" s="6"/>
      <c r="P402" s="6"/>
    </row>
    <row r="403" spans="1:16" s="21" customFormat="1" ht="7.95" customHeight="1" x14ac:dyDescent="0.25">
      <c r="A403" s="1"/>
      <c r="B403" s="17"/>
      <c r="C403" s="11"/>
      <c r="D403" s="6"/>
      <c r="E403" s="6"/>
      <c r="F403" s="147"/>
      <c r="G403" s="147"/>
      <c r="H403" s="147"/>
      <c r="I403" s="147"/>
      <c r="J403" s="146"/>
      <c r="K403" s="230"/>
      <c r="L403" s="231"/>
      <c r="M403" s="139"/>
      <c r="O403" s="6"/>
      <c r="P403" s="6"/>
    </row>
    <row r="404" spans="1:16" s="21" customFormat="1" ht="12" x14ac:dyDescent="0.25">
      <c r="A404" s="1"/>
      <c r="B404" s="17"/>
      <c r="C404" s="2" t="s">
        <v>266</v>
      </c>
      <c r="D404" s="6"/>
      <c r="E404" s="6"/>
      <c r="F404" s="6"/>
      <c r="G404" s="6"/>
      <c r="H404" s="6"/>
      <c r="I404" s="6"/>
      <c r="J404" s="6"/>
      <c r="K404" s="6"/>
      <c r="L404" s="6"/>
      <c r="M404" s="6"/>
      <c r="N404" s="6"/>
      <c r="O404" s="6"/>
      <c r="P404" s="6"/>
    </row>
    <row r="405" spans="1:16" s="21" customFormat="1" ht="12" x14ac:dyDescent="0.25">
      <c r="A405" s="1"/>
      <c r="B405" s="17"/>
      <c r="C405" s="445" t="s">
        <v>402</v>
      </c>
      <c r="D405" s="446"/>
      <c r="E405" s="446"/>
      <c r="F405" s="446"/>
      <c r="G405" s="446"/>
      <c r="H405" s="446"/>
      <c r="I405" s="446"/>
      <c r="J405" s="446"/>
      <c r="K405" s="446"/>
      <c r="L405" s="446"/>
      <c r="M405" s="446"/>
      <c r="N405" s="446"/>
      <c r="O405" s="447"/>
      <c r="P405" s="447"/>
    </row>
    <row r="406" spans="1:16" s="21" customFormat="1" ht="3" customHeight="1" x14ac:dyDescent="0.25">
      <c r="A406" s="1"/>
      <c r="B406" s="17"/>
      <c r="C406" s="11"/>
      <c r="D406" s="6"/>
      <c r="E406" s="6"/>
      <c r="F406" s="6"/>
      <c r="G406" s="6"/>
      <c r="H406" s="6"/>
      <c r="I406" s="6"/>
      <c r="J406" s="6"/>
      <c r="K406" s="6"/>
      <c r="L406" s="6"/>
      <c r="M406" s="6"/>
      <c r="N406" s="6"/>
      <c r="O406" s="6"/>
      <c r="P406" s="6"/>
    </row>
    <row r="407" spans="1:16" s="21" customFormat="1" ht="10.95" customHeight="1" x14ac:dyDescent="0.25">
      <c r="A407" s="1"/>
      <c r="B407" s="17"/>
      <c r="C407" s="11"/>
      <c r="F407" s="149"/>
      <c r="G407" s="150"/>
      <c r="H407" s="150"/>
      <c r="I407" s="151"/>
      <c r="J407" s="152" t="s">
        <v>256</v>
      </c>
      <c r="K407" s="152" t="s">
        <v>257</v>
      </c>
      <c r="L407" s="737"/>
      <c r="M407" s="738"/>
      <c r="O407" s="6"/>
      <c r="P407" s="6"/>
    </row>
    <row r="408" spans="1:16" s="21" customFormat="1" ht="10.95" customHeight="1" x14ac:dyDescent="0.25">
      <c r="A408" s="1"/>
      <c r="B408" s="17"/>
      <c r="C408" s="11"/>
      <c r="F408" s="153" t="s">
        <v>258</v>
      </c>
      <c r="G408" s="154"/>
      <c r="H408" s="154"/>
      <c r="I408" s="155"/>
      <c r="J408" s="156" t="s">
        <v>259</v>
      </c>
      <c r="K408" s="156" t="s">
        <v>260</v>
      </c>
      <c r="L408" s="669" t="s">
        <v>257</v>
      </c>
      <c r="M408" s="670"/>
      <c r="O408" s="6"/>
      <c r="P408" s="6"/>
    </row>
    <row r="409" spans="1:16" s="21" customFormat="1" ht="10.95" customHeight="1" x14ac:dyDescent="0.2">
      <c r="A409" s="1"/>
      <c r="B409" s="17"/>
      <c r="C409" s="11"/>
      <c r="F409" s="157" t="s">
        <v>261</v>
      </c>
      <c r="G409" s="227"/>
      <c r="H409" s="227"/>
      <c r="I409" s="158"/>
      <c r="J409" s="159">
        <v>1</v>
      </c>
      <c r="K409" s="160">
        <f>J409</f>
        <v>1</v>
      </c>
      <c r="L409" s="520">
        <f>K409*J409</f>
        <v>1</v>
      </c>
      <c r="M409" s="521"/>
      <c r="O409" s="6"/>
      <c r="P409" s="6"/>
    </row>
    <row r="410" spans="1:16" s="21" customFormat="1" ht="10.95" customHeight="1" x14ac:dyDescent="0.2">
      <c r="A410" s="1"/>
      <c r="B410" s="17"/>
      <c r="C410" s="11"/>
      <c r="F410" s="157" t="s">
        <v>262</v>
      </c>
      <c r="G410" s="227"/>
      <c r="H410" s="227"/>
      <c r="I410" s="158"/>
      <c r="J410" s="159">
        <v>2</v>
      </c>
      <c r="K410" s="160">
        <v>1</v>
      </c>
      <c r="L410" s="520">
        <f t="shared" ref="L410:L412" si="24">K410*J410</f>
        <v>2</v>
      </c>
      <c r="M410" s="521"/>
      <c r="O410" s="6"/>
      <c r="P410" s="6"/>
    </row>
    <row r="411" spans="1:16" s="21" customFormat="1" ht="10.95" customHeight="1" x14ac:dyDescent="0.2">
      <c r="A411" s="1"/>
      <c r="B411" s="17"/>
      <c r="C411" s="11"/>
      <c r="F411" s="157" t="s">
        <v>263</v>
      </c>
      <c r="G411" s="227"/>
      <c r="H411" s="227"/>
      <c r="I411" s="158"/>
      <c r="J411" s="159">
        <v>1</v>
      </c>
      <c r="K411" s="160">
        <f>J411</f>
        <v>1</v>
      </c>
      <c r="L411" s="520">
        <f t="shared" si="24"/>
        <v>1</v>
      </c>
      <c r="M411" s="521"/>
      <c r="O411" s="6"/>
      <c r="P411" s="6"/>
    </row>
    <row r="412" spans="1:16" s="21" customFormat="1" ht="10.95" customHeight="1" x14ac:dyDescent="0.2">
      <c r="A412" s="1"/>
      <c r="B412" s="17"/>
      <c r="C412" s="11"/>
      <c r="F412" s="161" t="s">
        <v>264</v>
      </c>
      <c r="G412" s="9"/>
      <c r="H412" s="9"/>
      <c r="I412" s="162"/>
      <c r="J412" s="159">
        <v>2644696</v>
      </c>
      <c r="K412" s="160">
        <v>1</v>
      </c>
      <c r="L412" s="520">
        <f t="shared" si="24"/>
        <v>2644696</v>
      </c>
      <c r="M412" s="521"/>
      <c r="O412" s="6"/>
      <c r="P412" s="6"/>
    </row>
    <row r="413" spans="1:16" s="21" customFormat="1" ht="4.95" customHeight="1" x14ac:dyDescent="0.2">
      <c r="A413" s="1"/>
      <c r="B413" s="17"/>
      <c r="C413" s="11"/>
      <c r="F413" s="163"/>
      <c r="G413" s="164"/>
      <c r="H413" s="164"/>
      <c r="I413" s="165"/>
      <c r="J413" s="166"/>
      <c r="K413" s="167"/>
      <c r="L413" s="522"/>
      <c r="M413" s="523"/>
      <c r="O413" s="6"/>
      <c r="P413" s="6"/>
    </row>
    <row r="414" spans="1:16" s="21" customFormat="1" ht="13.2" x14ac:dyDescent="0.25">
      <c r="A414" s="1"/>
      <c r="B414" s="17"/>
      <c r="C414" s="11"/>
      <c r="F414" s="168" t="s">
        <v>265</v>
      </c>
      <c r="G414" s="169"/>
      <c r="H414" s="169"/>
      <c r="I414" s="170"/>
      <c r="J414" s="171">
        <f>SUM(J409:J413)</f>
        <v>2644700</v>
      </c>
      <c r="K414" s="172">
        <f>SUM(K409:K413)</f>
        <v>4</v>
      </c>
      <c r="L414" s="526">
        <f>SUM(L409:M413)</f>
        <v>2644700</v>
      </c>
      <c r="M414" s="527"/>
      <c r="N414" s="101">
        <f>L414-K391</f>
        <v>0</v>
      </c>
      <c r="O414" s="6"/>
      <c r="P414" s="6"/>
    </row>
    <row r="415" spans="1:16" s="21" customFormat="1" ht="7.95" customHeight="1" x14ac:dyDescent="0.25">
      <c r="A415" s="1"/>
      <c r="B415" s="17"/>
      <c r="C415" s="11"/>
      <c r="D415" s="6"/>
      <c r="E415" s="6"/>
      <c r="F415" s="6"/>
      <c r="G415" s="6"/>
      <c r="H415" s="6"/>
      <c r="I415" s="6"/>
      <c r="J415" s="6"/>
      <c r="K415" s="6"/>
      <c r="L415" s="6"/>
      <c r="M415" s="6"/>
      <c r="N415" s="6"/>
      <c r="O415" s="6"/>
      <c r="P415" s="6"/>
    </row>
    <row r="416" spans="1:16" s="21" customFormat="1" ht="12" x14ac:dyDescent="0.25">
      <c r="A416" s="1"/>
      <c r="B416" s="17"/>
      <c r="C416" s="2" t="s">
        <v>279</v>
      </c>
      <c r="D416" s="6"/>
      <c r="E416" s="6"/>
      <c r="F416" s="6"/>
      <c r="G416" s="6"/>
      <c r="H416" s="6"/>
      <c r="I416" s="6"/>
      <c r="J416" s="6"/>
      <c r="K416" s="6"/>
      <c r="L416" s="6"/>
      <c r="M416" s="6"/>
      <c r="N416" s="6"/>
      <c r="O416" s="6"/>
      <c r="P416" s="6"/>
    </row>
    <row r="417" spans="1:16" s="21" customFormat="1" ht="24" customHeight="1" x14ac:dyDescent="0.2">
      <c r="A417" s="1"/>
      <c r="B417" s="17"/>
      <c r="C417" s="539" t="s">
        <v>280</v>
      </c>
      <c r="D417" s="401"/>
      <c r="E417" s="401"/>
      <c r="F417" s="401"/>
      <c r="G417" s="401"/>
      <c r="H417" s="401"/>
      <c r="I417" s="401"/>
      <c r="J417" s="401"/>
      <c r="K417" s="401"/>
      <c r="L417" s="401"/>
      <c r="M417" s="401"/>
      <c r="N417" s="401"/>
      <c r="O417" s="508"/>
      <c r="P417" s="508"/>
    </row>
    <row r="418" spans="1:16" s="21" customFormat="1" ht="9" customHeight="1" x14ac:dyDescent="0.2">
      <c r="A418" s="1"/>
      <c r="B418" s="17"/>
      <c r="C418" s="146"/>
      <c r="D418" s="146"/>
      <c r="E418" s="232"/>
      <c r="F418" s="232"/>
      <c r="G418" s="232"/>
      <c r="H418" s="232"/>
      <c r="I418" s="232"/>
      <c r="J418" s="232"/>
      <c r="K418" s="232"/>
      <c r="L418" s="232"/>
      <c r="M418" s="232"/>
      <c r="N418" s="146"/>
      <c r="O418" s="6"/>
      <c r="P418" s="6"/>
    </row>
    <row r="419" spans="1:16" s="21" customFormat="1" ht="27.75" customHeight="1" x14ac:dyDescent="0.2">
      <c r="A419" s="1"/>
      <c r="B419" s="17"/>
      <c r="C419" s="539" t="s">
        <v>403</v>
      </c>
      <c r="D419" s="401"/>
      <c r="E419" s="401"/>
      <c r="F419" s="401"/>
      <c r="G419" s="401"/>
      <c r="H419" s="401"/>
      <c r="I419" s="401"/>
      <c r="J419" s="401"/>
      <c r="K419" s="401"/>
      <c r="L419" s="401"/>
      <c r="M419" s="401"/>
      <c r="N419" s="401"/>
      <c r="O419" s="508"/>
      <c r="P419" s="508"/>
    </row>
    <row r="420" spans="1:16" s="21" customFormat="1" ht="9" customHeight="1" x14ac:dyDescent="0.25">
      <c r="A420" s="1"/>
      <c r="B420" s="17"/>
      <c r="C420" s="11"/>
      <c r="D420" s="6"/>
      <c r="E420" s="6"/>
      <c r="F420" s="6"/>
      <c r="G420" s="6"/>
      <c r="H420" s="6"/>
      <c r="I420" s="6"/>
      <c r="J420" s="6"/>
      <c r="K420" s="6"/>
      <c r="L420" s="6"/>
      <c r="M420" s="6"/>
      <c r="N420" s="6"/>
      <c r="O420" s="6"/>
      <c r="P420" s="6"/>
    </row>
    <row r="421" spans="1:16" s="21" customFormat="1" ht="22.2" customHeight="1" x14ac:dyDescent="0.2">
      <c r="A421" s="1"/>
      <c r="B421" s="17"/>
      <c r="C421" s="491" t="s">
        <v>278</v>
      </c>
      <c r="D421" s="401"/>
      <c r="E421" s="401"/>
      <c r="F421" s="401"/>
      <c r="G421" s="401"/>
      <c r="H421" s="401"/>
      <c r="I421" s="401"/>
      <c r="J421" s="401"/>
      <c r="K421" s="401"/>
      <c r="L421" s="401"/>
      <c r="M421" s="401"/>
      <c r="N421" s="401"/>
      <c r="O421" s="508"/>
      <c r="P421" s="508"/>
    </row>
    <row r="422" spans="1:16" ht="7.95" customHeight="1" x14ac:dyDescent="0.25">
      <c r="B422" s="15"/>
      <c r="C422" s="29"/>
      <c r="D422" s="29"/>
      <c r="E422" s="29"/>
      <c r="F422" s="29"/>
      <c r="G422" s="29"/>
      <c r="H422" s="29"/>
      <c r="I422" s="29"/>
      <c r="J422" s="29"/>
      <c r="K422" s="29"/>
      <c r="L422" s="29"/>
      <c r="M422" s="29"/>
      <c r="N422" s="29"/>
      <c r="O422" s="29"/>
      <c r="P422" s="29"/>
    </row>
    <row r="423" spans="1:16" ht="12" x14ac:dyDescent="0.25">
      <c r="A423" s="2"/>
      <c r="B423" s="17" t="s">
        <v>33</v>
      </c>
      <c r="C423" s="11" t="s">
        <v>34</v>
      </c>
    </row>
    <row r="424" spans="1:16" ht="7.95" customHeight="1" x14ac:dyDescent="0.25">
      <c r="A424" s="2"/>
      <c r="B424" s="17"/>
      <c r="C424" s="11"/>
    </row>
    <row r="425" spans="1:16" ht="12" x14ac:dyDescent="0.25">
      <c r="A425" s="12"/>
      <c r="B425" s="18"/>
      <c r="C425" s="2" t="s">
        <v>19</v>
      </c>
      <c r="D425" s="12"/>
      <c r="E425" s="12"/>
      <c r="F425" s="12"/>
      <c r="G425" s="12"/>
      <c r="H425" s="12"/>
      <c r="I425" s="12"/>
      <c r="J425" s="12"/>
      <c r="K425" s="12"/>
      <c r="L425" s="12"/>
      <c r="M425" s="12"/>
      <c r="N425" s="12"/>
      <c r="O425" s="12"/>
      <c r="P425" s="12"/>
    </row>
    <row r="426" spans="1:16" ht="12" customHeight="1" x14ac:dyDescent="0.25">
      <c r="A426" s="12"/>
      <c r="B426" s="26"/>
      <c r="C426" s="517" t="s">
        <v>36</v>
      </c>
      <c r="D426" s="517"/>
      <c r="E426" s="517"/>
      <c r="F426" s="517"/>
      <c r="G426" s="517"/>
      <c r="H426" s="517"/>
      <c r="I426" s="517"/>
      <c r="J426" s="517"/>
      <c r="K426" s="517"/>
      <c r="L426" s="517"/>
      <c r="M426" s="517"/>
      <c r="N426" s="517"/>
      <c r="O426" s="517"/>
      <c r="P426" s="517"/>
    </row>
    <row r="427" spans="1:16" ht="7.95" customHeight="1" x14ac:dyDescent="0.25"/>
    <row r="428" spans="1:16" ht="12" x14ac:dyDescent="0.25">
      <c r="E428" s="467" t="s">
        <v>71</v>
      </c>
      <c r="F428" s="468"/>
      <c r="G428" s="468"/>
      <c r="H428" s="469"/>
      <c r="I428" s="498">
        <f>I222</f>
        <v>2023</v>
      </c>
      <c r="J428" s="499"/>
      <c r="K428" s="500"/>
      <c r="L428" s="498">
        <f>L222</f>
        <v>2022</v>
      </c>
      <c r="M428" s="499"/>
      <c r="N428" s="500"/>
    </row>
    <row r="429" spans="1:16" x14ac:dyDescent="0.2">
      <c r="E429" s="463" t="s">
        <v>536</v>
      </c>
      <c r="F429" s="464"/>
      <c r="G429" s="464"/>
      <c r="H429" s="465"/>
      <c r="I429" s="387">
        <f>J26</f>
        <v>0</v>
      </c>
      <c r="J429" s="388"/>
      <c r="K429" s="389"/>
      <c r="L429" s="387">
        <v>0</v>
      </c>
      <c r="M429" s="388"/>
      <c r="N429" s="389"/>
    </row>
    <row r="430" spans="1:16" x14ac:dyDescent="0.2">
      <c r="A430" s="1"/>
      <c r="E430" s="463" t="s">
        <v>223</v>
      </c>
      <c r="F430" s="464"/>
      <c r="G430" s="464"/>
      <c r="H430" s="465"/>
      <c r="I430" s="387">
        <f>J27</f>
        <v>1274.57</v>
      </c>
      <c r="J430" s="388"/>
      <c r="K430" s="389"/>
      <c r="L430" s="387">
        <f>M27</f>
        <v>13189.16</v>
      </c>
      <c r="M430" s="388"/>
      <c r="N430" s="389"/>
    </row>
    <row r="431" spans="1:16" x14ac:dyDescent="0.2">
      <c r="A431" s="1"/>
      <c r="E431" s="463" t="s">
        <v>198</v>
      </c>
      <c r="F431" s="464"/>
      <c r="G431" s="464"/>
      <c r="H431" s="465"/>
      <c r="I431" s="387">
        <f>J28</f>
        <v>2091515.22</v>
      </c>
      <c r="J431" s="388"/>
      <c r="K431" s="389"/>
      <c r="L431" s="387">
        <f>M28</f>
        <v>4008984.75</v>
      </c>
      <c r="M431" s="388"/>
      <c r="N431" s="389"/>
    </row>
    <row r="432" spans="1:16" s="21" customFormat="1" ht="12" x14ac:dyDescent="0.25">
      <c r="A432" s="6"/>
      <c r="B432" s="6"/>
      <c r="C432" s="6"/>
      <c r="D432" s="6"/>
      <c r="E432" s="396" t="s">
        <v>195</v>
      </c>
      <c r="F432" s="397"/>
      <c r="G432" s="397"/>
      <c r="H432" s="398"/>
      <c r="I432" s="460">
        <f>SUM(I429:K431)</f>
        <v>2092789.79</v>
      </c>
      <c r="J432" s="461"/>
      <c r="K432" s="462"/>
      <c r="L432" s="460">
        <f>SUM(L430:N431)</f>
        <v>4022173.91</v>
      </c>
      <c r="M432" s="461"/>
      <c r="N432" s="462"/>
      <c r="O432" s="6"/>
      <c r="P432" s="6"/>
    </row>
    <row r="433" spans="1:16" s="21" customFormat="1" ht="7.95" customHeight="1" x14ac:dyDescent="0.25">
      <c r="A433" s="6"/>
      <c r="B433" s="6"/>
      <c r="C433" s="6"/>
      <c r="D433" s="6"/>
      <c r="E433" s="6"/>
      <c r="F433" s="6"/>
      <c r="G433" s="6"/>
      <c r="H433" s="6"/>
      <c r="I433" s="6"/>
      <c r="J433" s="6"/>
      <c r="K433" s="113">
        <f>I432-J29</f>
        <v>0</v>
      </c>
      <c r="L433" s="114"/>
      <c r="M433" s="114"/>
      <c r="N433" s="113">
        <f>L432-M29</f>
        <v>0</v>
      </c>
      <c r="O433" s="6"/>
      <c r="P433" s="6"/>
    </row>
    <row r="434" spans="1:16" ht="12" customHeight="1" x14ac:dyDescent="0.25">
      <c r="A434" s="21"/>
      <c r="B434" s="236"/>
      <c r="C434" s="550" t="s">
        <v>3</v>
      </c>
      <c r="D434" s="512"/>
      <c r="E434" s="512"/>
      <c r="F434" s="512"/>
      <c r="G434" s="512"/>
      <c r="H434" s="512"/>
      <c r="I434" s="512"/>
      <c r="J434" s="512"/>
      <c r="K434" s="512"/>
      <c r="L434" s="512"/>
      <c r="M434" s="512"/>
      <c r="N434" s="512"/>
      <c r="O434" s="512"/>
      <c r="P434" s="512"/>
    </row>
    <row r="435" spans="1:16" s="29" customFormat="1" ht="10.199999999999999" customHeight="1" x14ac:dyDescent="0.25">
      <c r="A435" s="1"/>
      <c r="B435" s="6"/>
      <c r="C435" s="6"/>
      <c r="D435" s="6"/>
      <c r="E435" s="6"/>
      <c r="F435" s="6"/>
      <c r="G435" s="6"/>
      <c r="H435" s="6"/>
      <c r="I435" s="6"/>
      <c r="J435" s="6"/>
      <c r="K435" s="6"/>
      <c r="L435" s="6"/>
      <c r="M435" s="6"/>
      <c r="N435" s="6"/>
      <c r="O435" s="6"/>
      <c r="P435" s="6"/>
    </row>
    <row r="436" spans="1:16" s="29" customFormat="1" ht="28.2" customHeight="1" x14ac:dyDescent="0.25">
      <c r="A436" s="6"/>
      <c r="B436" s="2" t="s">
        <v>35</v>
      </c>
      <c r="C436" s="716" t="s">
        <v>433</v>
      </c>
      <c r="D436" s="716"/>
      <c r="E436" s="716"/>
      <c r="F436" s="716"/>
      <c r="G436" s="716"/>
      <c r="H436" s="716"/>
      <c r="I436" s="716"/>
      <c r="J436" s="716"/>
      <c r="K436" s="716"/>
      <c r="L436" s="716"/>
      <c r="M436" s="716"/>
      <c r="N436" s="716"/>
      <c r="O436" s="716"/>
      <c r="P436" s="716"/>
    </row>
    <row r="437" spans="1:16" ht="7.95" customHeight="1" x14ac:dyDescent="0.25"/>
    <row r="438" spans="1:16" ht="22.95" customHeight="1" x14ac:dyDescent="0.25">
      <c r="A438" s="29"/>
      <c r="B438" s="237"/>
      <c r="C438" s="717" t="s">
        <v>152</v>
      </c>
      <c r="D438" s="718"/>
      <c r="E438" s="718"/>
      <c r="F438" s="718"/>
      <c r="G438" s="718"/>
      <c r="H438" s="718"/>
      <c r="I438" s="718"/>
      <c r="J438" s="718"/>
      <c r="K438" s="718"/>
      <c r="L438" s="718"/>
      <c r="M438" s="718"/>
      <c r="N438" s="718"/>
      <c r="O438" s="718"/>
      <c r="P438" s="718"/>
    </row>
    <row r="439" spans="1:16" ht="7.95" customHeight="1" x14ac:dyDescent="0.25">
      <c r="A439" s="29"/>
      <c r="B439" s="237"/>
      <c r="C439" s="237"/>
      <c r="D439" s="237"/>
      <c r="E439" s="237"/>
      <c r="F439" s="237"/>
      <c r="G439" s="237"/>
      <c r="H439" s="237"/>
      <c r="I439" s="237"/>
      <c r="J439" s="237"/>
      <c r="K439" s="237"/>
      <c r="L439" s="237"/>
      <c r="M439" s="237"/>
      <c r="N439" s="237"/>
      <c r="O439" s="237"/>
      <c r="P439" s="237"/>
    </row>
    <row r="440" spans="1:16" ht="37.950000000000003" customHeight="1" x14ac:dyDescent="0.25">
      <c r="A440" s="29"/>
      <c r="B440" s="237"/>
      <c r="C440" s="511" t="s">
        <v>404</v>
      </c>
      <c r="D440" s="512"/>
      <c r="E440" s="512"/>
      <c r="F440" s="512"/>
      <c r="G440" s="512"/>
      <c r="H440" s="512"/>
      <c r="I440" s="512"/>
      <c r="J440" s="512"/>
      <c r="K440" s="512"/>
      <c r="L440" s="512"/>
      <c r="M440" s="512"/>
      <c r="N440" s="512"/>
      <c r="O440" s="512"/>
      <c r="P440" s="512"/>
    </row>
    <row r="441" spans="1:16" ht="7.95" customHeight="1" x14ac:dyDescent="0.25">
      <c r="A441" s="29"/>
      <c r="B441" s="237"/>
      <c r="C441" s="237"/>
      <c r="D441" s="237"/>
      <c r="E441" s="237"/>
      <c r="F441" s="237"/>
      <c r="G441" s="237"/>
      <c r="H441" s="237"/>
      <c r="I441" s="276"/>
      <c r="J441" s="276"/>
      <c r="K441" s="276"/>
      <c r="L441" s="237"/>
      <c r="M441" s="237"/>
      <c r="N441" s="237"/>
      <c r="O441" s="237"/>
      <c r="P441" s="237"/>
    </row>
    <row r="442" spans="1:16" x14ac:dyDescent="0.2">
      <c r="A442" s="29"/>
      <c r="B442" s="237"/>
      <c r="C442" s="237"/>
      <c r="D442" s="237"/>
      <c r="E442" s="547" t="s">
        <v>282</v>
      </c>
      <c r="F442" s="548"/>
      <c r="G442" s="548"/>
      <c r="H442" s="549"/>
      <c r="I442" s="387">
        <v>156617.09</v>
      </c>
      <c r="J442" s="388"/>
      <c r="K442" s="389"/>
      <c r="L442" s="237"/>
      <c r="M442" s="237"/>
      <c r="N442" s="237"/>
      <c r="O442" s="237"/>
      <c r="P442" s="237"/>
    </row>
    <row r="443" spans="1:16" x14ac:dyDescent="0.2">
      <c r="A443" s="29"/>
      <c r="B443" s="237"/>
      <c r="C443" s="237"/>
      <c r="D443" s="237"/>
      <c r="E443" s="463" t="s">
        <v>285</v>
      </c>
      <c r="F443" s="464"/>
      <c r="G443" s="464"/>
      <c r="H443" s="465"/>
      <c r="I443" s="387">
        <f>J43</f>
        <v>0</v>
      </c>
      <c r="J443" s="388"/>
      <c r="K443" s="389"/>
      <c r="L443" s="237"/>
      <c r="M443" s="237"/>
      <c r="N443" s="237"/>
      <c r="O443" s="237"/>
      <c r="P443" s="237"/>
    </row>
    <row r="444" spans="1:16" x14ac:dyDescent="0.2">
      <c r="A444" s="29"/>
      <c r="B444" s="237"/>
      <c r="C444" s="237"/>
      <c r="D444" s="237"/>
      <c r="E444" s="463" t="s">
        <v>286</v>
      </c>
      <c r="F444" s="464"/>
      <c r="G444" s="464"/>
      <c r="H444" s="465"/>
      <c r="I444" s="387">
        <f>J44</f>
        <v>0</v>
      </c>
      <c r="J444" s="388"/>
      <c r="K444" s="389"/>
      <c r="L444" s="237"/>
      <c r="M444" s="237"/>
      <c r="N444" s="237"/>
      <c r="O444" s="237"/>
      <c r="P444" s="237"/>
    </row>
    <row r="445" spans="1:16" ht="12" x14ac:dyDescent="0.25">
      <c r="A445" s="29"/>
      <c r="B445" s="237"/>
      <c r="C445" s="237"/>
      <c r="D445" s="237"/>
      <c r="E445" s="513" t="s">
        <v>281</v>
      </c>
      <c r="F445" s="514"/>
      <c r="G445" s="514"/>
      <c r="H445" s="515"/>
      <c r="I445" s="460">
        <f>I442+I443-I444</f>
        <v>156617.09</v>
      </c>
      <c r="J445" s="461"/>
      <c r="K445" s="462"/>
      <c r="L445" s="237"/>
      <c r="M445" s="237"/>
      <c r="N445" s="237"/>
      <c r="O445" s="237"/>
      <c r="P445" s="237"/>
    </row>
    <row r="446" spans="1:16" ht="7.95" customHeight="1" x14ac:dyDescent="0.25">
      <c r="A446" s="29"/>
      <c r="B446" s="237"/>
      <c r="C446" s="237"/>
      <c r="D446" s="237"/>
      <c r="E446" s="237"/>
      <c r="F446" s="237"/>
      <c r="G446" s="237"/>
      <c r="H446" s="237"/>
      <c r="I446" s="261"/>
      <c r="J446" s="261"/>
      <c r="K446" s="261"/>
      <c r="L446" s="237"/>
      <c r="M446" s="237"/>
      <c r="N446" s="237"/>
      <c r="O446" s="237"/>
      <c r="P446" s="237"/>
    </row>
    <row r="447" spans="1:16" x14ac:dyDescent="0.2">
      <c r="A447" s="29"/>
      <c r="B447" s="237"/>
      <c r="C447" s="237"/>
      <c r="D447" s="237"/>
      <c r="E447" s="547" t="s">
        <v>283</v>
      </c>
      <c r="F447" s="548"/>
      <c r="G447" s="548"/>
      <c r="H447" s="549"/>
      <c r="I447" s="387">
        <v>808120.78</v>
      </c>
      <c r="J447" s="388"/>
      <c r="K447" s="389"/>
      <c r="L447" s="369"/>
      <c r="M447" s="237"/>
      <c r="N447" s="237"/>
      <c r="O447" s="237"/>
      <c r="P447" s="237"/>
    </row>
    <row r="448" spans="1:16" x14ac:dyDescent="0.2">
      <c r="A448" s="29"/>
      <c r="B448" s="237"/>
      <c r="C448" s="237"/>
      <c r="D448" s="237"/>
      <c r="E448" s="463" t="s">
        <v>284</v>
      </c>
      <c r="F448" s="464"/>
      <c r="G448" s="464"/>
      <c r="H448" s="465"/>
      <c r="I448" s="387">
        <v>0</v>
      </c>
      <c r="J448" s="388"/>
      <c r="K448" s="389"/>
      <c r="L448" s="237"/>
      <c r="M448" s="237"/>
      <c r="N448" s="237"/>
      <c r="O448" s="237"/>
      <c r="P448" s="237"/>
    </row>
    <row r="449" spans="1:16" x14ac:dyDescent="0.2">
      <c r="A449" s="29"/>
      <c r="B449" s="237"/>
      <c r="C449" s="237"/>
      <c r="D449" s="237"/>
      <c r="E449" s="463" t="s">
        <v>287</v>
      </c>
      <c r="F449" s="464"/>
      <c r="G449" s="464"/>
      <c r="H449" s="465"/>
      <c r="I449" s="387">
        <v>376386.33</v>
      </c>
      <c r="J449" s="388"/>
      <c r="K449" s="389"/>
      <c r="L449" s="237"/>
      <c r="M449" s="237"/>
      <c r="N449" s="237"/>
      <c r="O449" s="237"/>
      <c r="P449" s="237"/>
    </row>
    <row r="450" spans="1:16" ht="12" x14ac:dyDescent="0.25">
      <c r="A450" s="29"/>
      <c r="B450" s="237"/>
      <c r="C450" s="237"/>
      <c r="D450" s="237"/>
      <c r="E450" s="513" t="s">
        <v>517</v>
      </c>
      <c r="F450" s="514"/>
      <c r="G450" s="514"/>
      <c r="H450" s="515"/>
      <c r="I450" s="460">
        <f>I447-I448+I449</f>
        <v>1184507.1100000001</v>
      </c>
      <c r="J450" s="461"/>
      <c r="K450" s="462"/>
      <c r="L450" s="237"/>
      <c r="M450" s="237"/>
      <c r="N450" s="237"/>
      <c r="O450" s="237"/>
      <c r="P450" s="237"/>
    </row>
    <row r="451" spans="1:16" ht="12" x14ac:dyDescent="0.25">
      <c r="A451" s="29"/>
      <c r="B451" s="289"/>
      <c r="C451" s="289"/>
      <c r="D451" s="289"/>
      <c r="E451" s="299"/>
      <c r="F451" s="299"/>
      <c r="G451" s="299"/>
      <c r="H451" s="299"/>
      <c r="I451" s="80"/>
      <c r="J451" s="80"/>
      <c r="K451" s="80"/>
      <c r="L451" s="289"/>
      <c r="M451" s="289"/>
      <c r="N451" s="289"/>
      <c r="O451" s="289"/>
      <c r="P451" s="289"/>
    </row>
    <row r="452" spans="1:16" ht="36.6" customHeight="1" x14ac:dyDescent="0.25">
      <c r="A452" s="29"/>
      <c r="B452" s="289"/>
      <c r="C452" s="511" t="s">
        <v>451</v>
      </c>
      <c r="D452" s="512"/>
      <c r="E452" s="512"/>
      <c r="F452" s="512"/>
      <c r="G452" s="512"/>
      <c r="H452" s="512"/>
      <c r="I452" s="512"/>
      <c r="J452" s="512"/>
      <c r="K452" s="512"/>
      <c r="L452" s="512"/>
      <c r="M452" s="512"/>
      <c r="N452" s="512"/>
      <c r="O452" s="512"/>
      <c r="P452" s="512"/>
    </row>
    <row r="453" spans="1:16" ht="12" x14ac:dyDescent="0.25">
      <c r="A453" s="29"/>
      <c r="B453" s="289"/>
      <c r="C453" s="289"/>
      <c r="D453" s="289"/>
      <c r="E453" s="299"/>
      <c r="F453" s="299"/>
      <c r="G453" s="299"/>
      <c r="H453" s="299"/>
      <c r="I453" s="80"/>
      <c r="J453" s="80"/>
      <c r="K453" s="80"/>
      <c r="L453" s="289"/>
      <c r="M453" s="289"/>
      <c r="N453" s="289"/>
      <c r="O453" s="289"/>
      <c r="P453" s="289"/>
    </row>
    <row r="454" spans="1:16" ht="12" customHeight="1" x14ac:dyDescent="0.25">
      <c r="A454" s="29"/>
      <c r="B454" s="237"/>
      <c r="C454" s="237"/>
      <c r="D454" s="237"/>
      <c r="E454" s="237"/>
      <c r="F454" s="237"/>
      <c r="G454" s="237"/>
      <c r="H454" s="237"/>
      <c r="I454" s="276"/>
      <c r="J454" s="276"/>
      <c r="K454" s="276"/>
      <c r="L454" s="237"/>
      <c r="M454" s="237"/>
      <c r="N454" s="237"/>
      <c r="O454" s="237"/>
      <c r="P454" s="237"/>
    </row>
    <row r="455" spans="1:16" ht="12" x14ac:dyDescent="0.25">
      <c r="A455" s="479" t="s">
        <v>20</v>
      </c>
      <c r="B455" s="479"/>
      <c r="C455" s="479"/>
      <c r="D455" s="479"/>
      <c r="E455" s="479"/>
      <c r="F455" s="479"/>
      <c r="G455" s="479"/>
      <c r="H455" s="479"/>
      <c r="I455" s="479"/>
      <c r="J455" s="479"/>
      <c r="K455" s="479"/>
      <c r="L455" s="479"/>
      <c r="M455" s="479"/>
      <c r="N455" s="479"/>
      <c r="O455" s="479"/>
      <c r="P455" s="479"/>
    </row>
    <row r="456" spans="1:16" ht="7.95" customHeight="1" x14ac:dyDescent="0.25">
      <c r="A456" s="2"/>
    </row>
    <row r="457" spans="1:16" ht="34.950000000000003" customHeight="1" x14ac:dyDescent="0.25">
      <c r="B457" s="208"/>
      <c r="C457" s="563" t="s">
        <v>153</v>
      </c>
      <c r="D457" s="564"/>
      <c r="E457" s="564"/>
      <c r="F457" s="564"/>
      <c r="G457" s="564"/>
      <c r="H457" s="564"/>
      <c r="I457" s="564"/>
      <c r="J457" s="564"/>
      <c r="K457" s="564"/>
      <c r="L457" s="564"/>
      <c r="M457" s="564"/>
      <c r="N457" s="564"/>
      <c r="O457" s="564"/>
      <c r="P457" s="564"/>
    </row>
    <row r="458" spans="1:16" ht="7.95" customHeight="1" x14ac:dyDescent="0.25">
      <c r="B458" s="208"/>
      <c r="C458" s="208"/>
      <c r="D458" s="208"/>
      <c r="E458" s="208"/>
      <c r="F458" s="208"/>
      <c r="G458" s="208"/>
      <c r="H458" s="208"/>
      <c r="I458" s="208"/>
      <c r="J458" s="208"/>
      <c r="K458" s="208"/>
      <c r="L458" s="208"/>
      <c r="M458" s="208"/>
      <c r="N458" s="208"/>
      <c r="O458" s="208"/>
      <c r="P458" s="208"/>
    </row>
    <row r="459" spans="1:16" x14ac:dyDescent="0.25">
      <c r="B459" s="238"/>
      <c r="C459" s="1" t="s">
        <v>21</v>
      </c>
      <c r="D459" s="238"/>
      <c r="E459" s="238"/>
      <c r="F459" s="238"/>
      <c r="G459" s="238"/>
      <c r="H459" s="238"/>
      <c r="I459" s="238"/>
      <c r="J459" s="238"/>
      <c r="K459" s="238"/>
      <c r="L459" s="238"/>
      <c r="M459" s="238"/>
      <c r="N459" s="238"/>
      <c r="O459" s="238"/>
      <c r="P459" s="238"/>
    </row>
    <row r="460" spans="1:16" ht="6" customHeight="1" x14ac:dyDescent="0.25"/>
    <row r="461" spans="1:16" ht="12" x14ac:dyDescent="0.25">
      <c r="B461" s="2" t="s">
        <v>22</v>
      </c>
    </row>
    <row r="462" spans="1:16" x14ac:dyDescent="0.25">
      <c r="C462" s="3" t="s">
        <v>23</v>
      </c>
    </row>
    <row r="463" spans="1:16" s="21" customFormat="1" ht="34.950000000000003" customHeight="1" x14ac:dyDescent="0.25">
      <c r="A463" s="6"/>
      <c r="B463" s="6"/>
      <c r="C463" s="445" t="s">
        <v>455</v>
      </c>
      <c r="D463" s="446"/>
      <c r="E463" s="446"/>
      <c r="F463" s="446"/>
      <c r="G463" s="446"/>
      <c r="H463" s="446"/>
      <c r="I463" s="446"/>
      <c r="J463" s="446"/>
      <c r="K463" s="446"/>
      <c r="L463" s="446"/>
      <c r="M463" s="446"/>
      <c r="N463" s="446"/>
      <c r="O463" s="447"/>
      <c r="P463" s="447"/>
    </row>
    <row r="464" spans="1:16" s="21" customFormat="1" ht="12.6" thickBot="1" x14ac:dyDescent="0.3">
      <c r="A464" s="6"/>
      <c r="B464" s="6"/>
      <c r="C464" s="294"/>
      <c r="D464" s="293"/>
      <c r="E464" s="293"/>
      <c r="F464" s="293"/>
      <c r="G464" s="293"/>
      <c r="H464" s="293"/>
      <c r="I464" s="293"/>
      <c r="J464" s="293"/>
      <c r="K464" s="293"/>
      <c r="L464" s="293"/>
      <c r="M464" s="293"/>
      <c r="N464" s="293"/>
      <c r="O464" s="292"/>
      <c r="P464" s="292"/>
    </row>
    <row r="465" spans="1:16" s="21" customFormat="1" ht="13.95" customHeight="1" thickBot="1" x14ac:dyDescent="0.3">
      <c r="A465" s="6"/>
      <c r="B465" s="6"/>
      <c r="C465" s="294"/>
      <c r="D465" s="293"/>
      <c r="E465" s="293"/>
      <c r="F465" s="544" t="s">
        <v>335</v>
      </c>
      <c r="G465" s="545"/>
      <c r="H465" s="545"/>
      <c r="I465" s="545"/>
      <c r="J465" s="546"/>
      <c r="K465" s="418">
        <v>2023</v>
      </c>
      <c r="L465" s="419"/>
      <c r="M465" s="418">
        <v>2022</v>
      </c>
      <c r="N465" s="419"/>
      <c r="O465" s="292"/>
      <c r="P465" s="292"/>
    </row>
    <row r="466" spans="1:16" s="21" customFormat="1" ht="16.95" customHeight="1" thickBot="1" x14ac:dyDescent="0.3">
      <c r="A466" s="6"/>
      <c r="B466" s="6"/>
      <c r="C466" s="300"/>
      <c r="D466" s="301"/>
      <c r="E466" s="301"/>
      <c r="F466" s="323" t="s">
        <v>492</v>
      </c>
      <c r="G466" s="319"/>
      <c r="H466" s="319"/>
      <c r="I466" s="320"/>
      <c r="J466" s="320"/>
      <c r="K466" s="437"/>
      <c r="L466" s="437"/>
      <c r="M466" s="437"/>
      <c r="N466" s="516"/>
      <c r="O466" s="302"/>
      <c r="P466" s="302"/>
    </row>
    <row r="467" spans="1:16" s="21" customFormat="1" ht="13.95" customHeight="1" thickBot="1" x14ac:dyDescent="0.3">
      <c r="A467" s="6"/>
      <c r="B467" s="6"/>
      <c r="C467" s="300"/>
      <c r="D467" s="301"/>
      <c r="E467" s="301"/>
      <c r="F467" s="315" t="s">
        <v>461</v>
      </c>
      <c r="G467" s="316"/>
      <c r="H467" s="316"/>
      <c r="I467" s="317"/>
      <c r="J467" s="314"/>
      <c r="K467" s="422">
        <f>K468-K469+K470-K471+K472-K473</f>
        <v>0</v>
      </c>
      <c r="L467" s="423"/>
      <c r="M467" s="422">
        <f>M468-M469+M470-M471+M472-M473</f>
        <v>0</v>
      </c>
      <c r="N467" s="423"/>
      <c r="O467" s="302"/>
      <c r="P467" s="302"/>
    </row>
    <row r="468" spans="1:16" s="21" customFormat="1" ht="13.95" customHeight="1" x14ac:dyDescent="0.25">
      <c r="A468" s="6"/>
      <c r="B468" s="6"/>
      <c r="C468" s="300"/>
      <c r="D468" s="301"/>
      <c r="E468" s="301"/>
      <c r="F468" s="431" t="s">
        <v>465</v>
      </c>
      <c r="G468" s="432"/>
      <c r="H468" s="432"/>
      <c r="I468" s="432"/>
      <c r="J468" s="432"/>
      <c r="K468" s="416">
        <v>0</v>
      </c>
      <c r="L468" s="417"/>
      <c r="M468" s="416">
        <v>0</v>
      </c>
      <c r="N468" s="433"/>
      <c r="O468" s="302"/>
      <c r="P468" s="302"/>
    </row>
    <row r="469" spans="1:16" s="21" customFormat="1" ht="13.95" customHeight="1" x14ac:dyDescent="0.25">
      <c r="A469" s="6"/>
      <c r="B469" s="6"/>
      <c r="C469" s="300"/>
      <c r="D469" s="301"/>
      <c r="E469" s="301"/>
      <c r="F469" s="524" t="s">
        <v>466</v>
      </c>
      <c r="G469" s="525"/>
      <c r="H469" s="525"/>
      <c r="I469" s="525"/>
      <c r="J469" s="525"/>
      <c r="K469" s="416">
        <v>0</v>
      </c>
      <c r="L469" s="417"/>
      <c r="M469" s="416">
        <v>0</v>
      </c>
      <c r="N469" s="433"/>
      <c r="O469" s="302"/>
      <c r="P469" s="302"/>
    </row>
    <row r="470" spans="1:16" s="21" customFormat="1" ht="13.95" customHeight="1" x14ac:dyDescent="0.25">
      <c r="A470" s="6"/>
      <c r="B470" s="6"/>
      <c r="C470" s="300"/>
      <c r="D470" s="301"/>
      <c r="E470" s="301"/>
      <c r="F470" s="524" t="s">
        <v>467</v>
      </c>
      <c r="G470" s="525"/>
      <c r="H470" s="525"/>
      <c r="I470" s="525"/>
      <c r="J470" s="525"/>
      <c r="K470" s="416">
        <v>0</v>
      </c>
      <c r="L470" s="417"/>
      <c r="M470" s="416">
        <v>0</v>
      </c>
      <c r="N470" s="433"/>
      <c r="O470" s="302"/>
      <c r="P470" s="302"/>
    </row>
    <row r="471" spans="1:16" s="21" customFormat="1" ht="22.2" customHeight="1" x14ac:dyDescent="0.25">
      <c r="A471" s="6"/>
      <c r="B471" s="6"/>
      <c r="C471" s="300"/>
      <c r="D471" s="301"/>
      <c r="E471" s="301"/>
      <c r="F471" s="569" t="s">
        <v>468</v>
      </c>
      <c r="G471" s="570"/>
      <c r="H471" s="570"/>
      <c r="I471" s="570"/>
      <c r="J471" s="570"/>
      <c r="K471" s="416">
        <v>0</v>
      </c>
      <c r="L471" s="417"/>
      <c r="M471" s="416">
        <v>0</v>
      </c>
      <c r="N471" s="433"/>
      <c r="O471" s="302"/>
      <c r="P471" s="302"/>
    </row>
    <row r="472" spans="1:16" s="21" customFormat="1" ht="22.95" customHeight="1" x14ac:dyDescent="0.25">
      <c r="A472" s="6"/>
      <c r="B472" s="6"/>
      <c r="C472" s="300"/>
      <c r="D472" s="301"/>
      <c r="E472" s="301"/>
      <c r="F472" s="569" t="s">
        <v>469</v>
      </c>
      <c r="G472" s="570"/>
      <c r="H472" s="570"/>
      <c r="I472" s="570"/>
      <c r="J472" s="570"/>
      <c r="K472" s="416">
        <v>0</v>
      </c>
      <c r="L472" s="417"/>
      <c r="M472" s="416">
        <v>0</v>
      </c>
      <c r="N472" s="433"/>
      <c r="O472" s="302"/>
      <c r="P472" s="302"/>
    </row>
    <row r="473" spans="1:16" s="21" customFormat="1" ht="13.95" customHeight="1" x14ac:dyDescent="0.25">
      <c r="A473" s="6"/>
      <c r="B473" s="6"/>
      <c r="C473" s="300"/>
      <c r="D473" s="301"/>
      <c r="E473" s="301"/>
      <c r="F473" s="524" t="s">
        <v>470</v>
      </c>
      <c r="G473" s="525"/>
      <c r="H473" s="525"/>
      <c r="I473" s="525"/>
      <c r="J473" s="525"/>
      <c r="K473" s="416">
        <v>0</v>
      </c>
      <c r="L473" s="417"/>
      <c r="M473" s="416">
        <v>0</v>
      </c>
      <c r="N473" s="433"/>
      <c r="O473" s="302"/>
      <c r="P473" s="302"/>
    </row>
    <row r="474" spans="1:16" s="21" customFormat="1" ht="13.95" customHeight="1" thickBot="1" x14ac:dyDescent="0.3">
      <c r="A474" s="6"/>
      <c r="B474" s="6"/>
      <c r="C474" s="300"/>
      <c r="D474" s="301"/>
      <c r="E474" s="301"/>
      <c r="F474" s="303"/>
      <c r="G474" s="304"/>
      <c r="H474" s="304"/>
      <c r="I474" s="311"/>
      <c r="J474" s="311"/>
      <c r="K474" s="421"/>
      <c r="L474" s="421"/>
      <c r="M474" s="421"/>
      <c r="N474" s="434"/>
      <c r="O474" s="302"/>
      <c r="P474" s="302"/>
    </row>
    <row r="475" spans="1:16" s="21" customFormat="1" ht="13.95" customHeight="1" thickBot="1" x14ac:dyDescent="0.3">
      <c r="A475" s="6"/>
      <c r="B475" s="6"/>
      <c r="C475" s="300"/>
      <c r="D475" s="301"/>
      <c r="E475" s="301"/>
      <c r="F475" s="315" t="s">
        <v>462</v>
      </c>
      <c r="G475" s="316"/>
      <c r="H475" s="316"/>
      <c r="I475" s="317"/>
      <c r="J475" s="314"/>
      <c r="K475" s="422">
        <f>K476-K477+K478-K479+K480-K481</f>
        <v>0</v>
      </c>
      <c r="L475" s="423"/>
      <c r="M475" s="422">
        <f>M476-M477+M478-M479+M480-M481</f>
        <v>0</v>
      </c>
      <c r="N475" s="423"/>
      <c r="O475" s="302"/>
      <c r="P475" s="302"/>
    </row>
    <row r="476" spans="1:16" s="21" customFormat="1" ht="22.95" customHeight="1" x14ac:dyDescent="0.25">
      <c r="A476" s="6"/>
      <c r="B476" s="6"/>
      <c r="C476" s="300"/>
      <c r="D476" s="301"/>
      <c r="E476" s="301"/>
      <c r="F476" s="496" t="s">
        <v>471</v>
      </c>
      <c r="G476" s="497"/>
      <c r="H476" s="497"/>
      <c r="I476" s="497"/>
      <c r="J476" s="497"/>
      <c r="K476" s="416">
        <v>0</v>
      </c>
      <c r="L476" s="417"/>
      <c r="M476" s="416">
        <v>0</v>
      </c>
      <c r="N476" s="433"/>
      <c r="O476" s="302"/>
      <c r="P476" s="302"/>
    </row>
    <row r="477" spans="1:16" s="21" customFormat="1" ht="22.95" customHeight="1" x14ac:dyDescent="0.25">
      <c r="A477" s="6"/>
      <c r="B477" s="6"/>
      <c r="C477" s="300"/>
      <c r="D477" s="301"/>
      <c r="E477" s="301"/>
      <c r="F477" s="494" t="s">
        <v>472</v>
      </c>
      <c r="G477" s="495"/>
      <c r="H477" s="495"/>
      <c r="I477" s="495"/>
      <c r="J477" s="495"/>
      <c r="K477" s="416">
        <v>0</v>
      </c>
      <c r="L477" s="417"/>
      <c r="M477" s="416">
        <v>0</v>
      </c>
      <c r="N477" s="433"/>
      <c r="O477" s="302"/>
      <c r="P477" s="302"/>
    </row>
    <row r="478" spans="1:16" s="21" customFormat="1" ht="14.4" customHeight="1" x14ac:dyDescent="0.25">
      <c r="A478" s="6"/>
      <c r="B478" s="6"/>
      <c r="C478" s="300"/>
      <c r="D478" s="301"/>
      <c r="E478" s="301"/>
      <c r="F478" s="494" t="s">
        <v>473</v>
      </c>
      <c r="G478" s="495"/>
      <c r="H478" s="495"/>
      <c r="I478" s="495"/>
      <c r="J478" s="495"/>
      <c r="K478" s="416">
        <v>0</v>
      </c>
      <c r="L478" s="417"/>
      <c r="M478" s="416">
        <v>0</v>
      </c>
      <c r="N478" s="433"/>
      <c r="O478" s="302"/>
      <c r="P478" s="302"/>
    </row>
    <row r="479" spans="1:16" s="21" customFormat="1" ht="22.95" customHeight="1" x14ac:dyDescent="0.25">
      <c r="A479" s="6"/>
      <c r="B479" s="6"/>
      <c r="C479" s="300"/>
      <c r="D479" s="301"/>
      <c r="E479" s="301"/>
      <c r="F479" s="494" t="s">
        <v>474</v>
      </c>
      <c r="G479" s="495"/>
      <c r="H479" s="495"/>
      <c r="I479" s="495"/>
      <c r="J479" s="495"/>
      <c r="K479" s="416">
        <v>0</v>
      </c>
      <c r="L479" s="417"/>
      <c r="M479" s="416">
        <v>0</v>
      </c>
      <c r="N479" s="433"/>
      <c r="O479" s="302"/>
      <c r="P479" s="302"/>
    </row>
    <row r="480" spans="1:16" s="21" customFormat="1" ht="22.95" customHeight="1" x14ac:dyDescent="0.25">
      <c r="A480" s="6"/>
      <c r="B480" s="6"/>
      <c r="C480" s="300"/>
      <c r="D480" s="301"/>
      <c r="E480" s="301"/>
      <c r="F480" s="494" t="s">
        <v>475</v>
      </c>
      <c r="G480" s="495"/>
      <c r="H480" s="495"/>
      <c r="I480" s="495"/>
      <c r="J480" s="495"/>
      <c r="K480" s="416">
        <v>0</v>
      </c>
      <c r="L480" s="417"/>
      <c r="M480" s="416">
        <v>0</v>
      </c>
      <c r="N480" s="433"/>
      <c r="O480" s="302"/>
      <c r="P480" s="302"/>
    </row>
    <row r="481" spans="1:16" s="21" customFormat="1" ht="22.95" customHeight="1" x14ac:dyDescent="0.25">
      <c r="A481" s="6"/>
      <c r="B481" s="6"/>
      <c r="C481" s="300"/>
      <c r="D481" s="301"/>
      <c r="E481" s="301"/>
      <c r="F481" s="494" t="s">
        <v>476</v>
      </c>
      <c r="G481" s="495"/>
      <c r="H481" s="495"/>
      <c r="I481" s="495"/>
      <c r="J481" s="495"/>
      <c r="K481" s="416">
        <v>0</v>
      </c>
      <c r="L481" s="417"/>
      <c r="M481" s="416">
        <v>0</v>
      </c>
      <c r="N481" s="433"/>
      <c r="O481" s="302"/>
      <c r="P481" s="302"/>
    </row>
    <row r="482" spans="1:16" s="21" customFormat="1" ht="13.95" customHeight="1" thickBot="1" x14ac:dyDescent="0.3">
      <c r="A482" s="6"/>
      <c r="B482" s="6"/>
      <c r="C482" s="300"/>
      <c r="D482" s="301"/>
      <c r="E482" s="301"/>
      <c r="F482" s="305"/>
      <c r="G482" s="304"/>
      <c r="H482" s="304"/>
      <c r="I482" s="311"/>
      <c r="J482" s="311"/>
      <c r="K482" s="421"/>
      <c r="L482" s="421"/>
      <c r="M482" s="421"/>
      <c r="N482" s="434"/>
      <c r="O482" s="302"/>
      <c r="P482" s="302"/>
    </row>
    <row r="483" spans="1:16" s="21" customFormat="1" ht="13.95" customHeight="1" thickBot="1" x14ac:dyDescent="0.3">
      <c r="A483" s="6"/>
      <c r="B483" s="6"/>
      <c r="C483" s="300"/>
      <c r="D483" s="301"/>
      <c r="E483" s="301"/>
      <c r="F483" s="315" t="s">
        <v>463</v>
      </c>
      <c r="G483" s="316"/>
      <c r="H483" s="316"/>
      <c r="I483" s="317"/>
      <c r="J483" s="314"/>
      <c r="K483" s="422">
        <f>K484-K485+K486-K487+K488-K489</f>
        <v>0</v>
      </c>
      <c r="L483" s="423"/>
      <c r="M483" s="422">
        <f>M484-M485+M486-M487+M488-M489</f>
        <v>0</v>
      </c>
      <c r="N483" s="423"/>
      <c r="O483" s="302"/>
      <c r="P483" s="302"/>
    </row>
    <row r="484" spans="1:16" s="21" customFormat="1" ht="13.95" customHeight="1" x14ac:dyDescent="0.25">
      <c r="A484" s="6"/>
      <c r="B484" s="6"/>
      <c r="C484" s="300"/>
      <c r="D484" s="301"/>
      <c r="E484" s="301"/>
      <c r="F484" s="414" t="s">
        <v>477</v>
      </c>
      <c r="G484" s="415"/>
      <c r="H484" s="415"/>
      <c r="I484" s="415"/>
      <c r="J484" s="415"/>
      <c r="K484" s="416">
        <v>0</v>
      </c>
      <c r="L484" s="417"/>
      <c r="M484" s="416">
        <v>0</v>
      </c>
      <c r="N484" s="433"/>
      <c r="O484" s="302"/>
      <c r="P484" s="302"/>
    </row>
    <row r="485" spans="1:16" s="21" customFormat="1" ht="13.95" customHeight="1" x14ac:dyDescent="0.25">
      <c r="A485" s="6"/>
      <c r="B485" s="6"/>
      <c r="C485" s="300"/>
      <c r="D485" s="301"/>
      <c r="E485" s="301"/>
      <c r="F485" s="450" t="s">
        <v>478</v>
      </c>
      <c r="G485" s="451"/>
      <c r="H485" s="451"/>
      <c r="I485" s="451"/>
      <c r="J485" s="451"/>
      <c r="K485" s="416">
        <v>0</v>
      </c>
      <c r="L485" s="417"/>
      <c r="M485" s="416">
        <v>0</v>
      </c>
      <c r="N485" s="433"/>
      <c r="O485" s="302"/>
      <c r="P485" s="302"/>
    </row>
    <row r="486" spans="1:16" s="21" customFormat="1" ht="13.95" customHeight="1" x14ac:dyDescent="0.25">
      <c r="A486" s="6"/>
      <c r="B486" s="6"/>
      <c r="C486" s="300"/>
      <c r="D486" s="301"/>
      <c r="E486" s="301"/>
      <c r="F486" s="450" t="s">
        <v>479</v>
      </c>
      <c r="G486" s="451"/>
      <c r="H486" s="451"/>
      <c r="I486" s="451"/>
      <c r="J486" s="451"/>
      <c r="K486" s="416">
        <v>0</v>
      </c>
      <c r="L486" s="417"/>
      <c r="M486" s="416">
        <v>0</v>
      </c>
      <c r="N486" s="433"/>
      <c r="O486" s="302"/>
      <c r="P486" s="302"/>
    </row>
    <row r="487" spans="1:16" s="21" customFormat="1" ht="13.95" customHeight="1" x14ac:dyDescent="0.25">
      <c r="A487" s="6"/>
      <c r="B487" s="6"/>
      <c r="C487" s="300"/>
      <c r="D487" s="301"/>
      <c r="E487" s="301"/>
      <c r="F487" s="450" t="s">
        <v>480</v>
      </c>
      <c r="G487" s="451"/>
      <c r="H487" s="451"/>
      <c r="I487" s="451"/>
      <c r="J487" s="451"/>
      <c r="K487" s="416">
        <v>0</v>
      </c>
      <c r="L487" s="417"/>
      <c r="M487" s="416">
        <v>0</v>
      </c>
      <c r="N487" s="433"/>
      <c r="O487" s="302"/>
      <c r="P487" s="302"/>
    </row>
    <row r="488" spans="1:16" s="21" customFormat="1" ht="24" customHeight="1" x14ac:dyDescent="0.25">
      <c r="A488" s="6"/>
      <c r="B488" s="6"/>
      <c r="C488" s="300"/>
      <c r="D488" s="301"/>
      <c r="E488" s="301"/>
      <c r="F488" s="494" t="s">
        <v>481</v>
      </c>
      <c r="G488" s="495"/>
      <c r="H488" s="495"/>
      <c r="I488" s="495"/>
      <c r="J488" s="495"/>
      <c r="K488" s="416">
        <v>0</v>
      </c>
      <c r="L488" s="417"/>
      <c r="M488" s="416">
        <v>0</v>
      </c>
      <c r="N488" s="433"/>
      <c r="O488" s="302"/>
      <c r="P488" s="302"/>
    </row>
    <row r="489" spans="1:16" s="21" customFormat="1" ht="24" customHeight="1" x14ac:dyDescent="0.25">
      <c r="A489" s="6"/>
      <c r="B489" s="6"/>
      <c r="C489" s="300"/>
      <c r="D489" s="301"/>
      <c r="E489" s="301"/>
      <c r="F489" s="494" t="s">
        <v>482</v>
      </c>
      <c r="G489" s="495"/>
      <c r="H489" s="495"/>
      <c r="I489" s="495"/>
      <c r="J489" s="495"/>
      <c r="K489" s="416">
        <v>0</v>
      </c>
      <c r="L489" s="417"/>
      <c r="M489" s="416">
        <v>0</v>
      </c>
      <c r="N489" s="433"/>
      <c r="O489" s="302"/>
      <c r="P489" s="302"/>
    </row>
    <row r="490" spans="1:16" s="21" customFormat="1" ht="13.95" customHeight="1" thickBot="1" x14ac:dyDescent="0.3">
      <c r="A490" s="6"/>
      <c r="B490" s="6"/>
      <c r="C490" s="300"/>
      <c r="D490" s="301"/>
      <c r="E490" s="301"/>
      <c r="F490" s="305"/>
      <c r="G490" s="304"/>
      <c r="H490" s="304"/>
      <c r="I490" s="311"/>
      <c r="J490" s="311"/>
      <c r="K490" s="421"/>
      <c r="L490" s="421"/>
      <c r="M490" s="421"/>
      <c r="N490" s="434"/>
      <c r="O490" s="302"/>
      <c r="P490" s="302"/>
    </row>
    <row r="491" spans="1:16" s="21" customFormat="1" ht="13.95" customHeight="1" thickBot="1" x14ac:dyDescent="0.3">
      <c r="A491" s="6"/>
      <c r="B491" s="6"/>
      <c r="C491" s="300"/>
      <c r="D491" s="301"/>
      <c r="E491" s="301"/>
      <c r="F491" s="315" t="s">
        <v>452</v>
      </c>
      <c r="G491" s="316"/>
      <c r="H491" s="316"/>
      <c r="I491" s="317"/>
      <c r="J491" s="314"/>
      <c r="K491" s="422">
        <f>K492-K493</f>
        <v>0</v>
      </c>
      <c r="L491" s="423"/>
      <c r="M491" s="422">
        <f>M492-M493</f>
        <v>0</v>
      </c>
      <c r="N491" s="423"/>
      <c r="O491" s="302"/>
      <c r="P491" s="302"/>
    </row>
    <row r="492" spans="1:16" s="21" customFormat="1" ht="13.95" customHeight="1" x14ac:dyDescent="0.25">
      <c r="A492" s="6"/>
      <c r="B492" s="6"/>
      <c r="C492" s="300"/>
      <c r="D492" s="301"/>
      <c r="E492" s="301"/>
      <c r="F492" s="414" t="s">
        <v>456</v>
      </c>
      <c r="G492" s="415"/>
      <c r="H492" s="415"/>
      <c r="I492" s="415"/>
      <c r="J492" s="415"/>
      <c r="K492" s="424">
        <v>46478873.659999996</v>
      </c>
      <c r="L492" s="424"/>
      <c r="M492" s="541"/>
      <c r="N492" s="542"/>
      <c r="O492" s="302"/>
      <c r="P492" s="302"/>
    </row>
    <row r="493" spans="1:16" s="21" customFormat="1" ht="13.95" customHeight="1" x14ac:dyDescent="0.25">
      <c r="A493" s="6"/>
      <c r="B493" s="6"/>
      <c r="C493" s="300"/>
      <c r="D493" s="301"/>
      <c r="E493" s="301"/>
      <c r="F493" s="448" t="s">
        <v>483</v>
      </c>
      <c r="G493" s="449"/>
      <c r="H493" s="449"/>
      <c r="I493" s="449"/>
      <c r="J493" s="449"/>
      <c r="K493" s="424">
        <f>K492</f>
        <v>46478873.659999996</v>
      </c>
      <c r="L493" s="424"/>
      <c r="M493" s="424">
        <v>0</v>
      </c>
      <c r="N493" s="543"/>
      <c r="O493" s="302"/>
      <c r="P493" s="302"/>
    </row>
    <row r="494" spans="1:16" s="21" customFormat="1" ht="13.95" customHeight="1" thickBot="1" x14ac:dyDescent="0.3">
      <c r="A494" s="6"/>
      <c r="B494" s="6"/>
      <c r="C494" s="300"/>
      <c r="D494" s="301"/>
      <c r="E494" s="301"/>
      <c r="F494" s="305"/>
      <c r="G494" s="304"/>
      <c r="H494" s="304"/>
      <c r="I494" s="311"/>
      <c r="J494" s="311"/>
      <c r="K494" s="421"/>
      <c r="L494" s="421"/>
      <c r="M494" s="421"/>
      <c r="N494" s="434"/>
      <c r="O494" s="302"/>
      <c r="P494" s="302"/>
    </row>
    <row r="495" spans="1:16" s="21" customFormat="1" ht="28.2" customHeight="1" thickBot="1" x14ac:dyDescent="0.3">
      <c r="A495" s="6"/>
      <c r="B495" s="6"/>
      <c r="C495" s="300"/>
      <c r="D495" s="301"/>
      <c r="E495" s="301"/>
      <c r="F495" s="392" t="s">
        <v>490</v>
      </c>
      <c r="G495" s="393"/>
      <c r="H495" s="393"/>
      <c r="I495" s="393"/>
      <c r="J495" s="394"/>
      <c r="K495" s="422">
        <f>K496-K497</f>
        <v>0</v>
      </c>
      <c r="L495" s="423"/>
      <c r="M495" s="422">
        <f>M496-M497</f>
        <v>0</v>
      </c>
      <c r="N495" s="423"/>
      <c r="O495" s="302"/>
      <c r="P495" s="302"/>
    </row>
    <row r="496" spans="1:16" s="21" customFormat="1" ht="22.95" customHeight="1" x14ac:dyDescent="0.25">
      <c r="A496" s="6"/>
      <c r="B496" s="6"/>
      <c r="C496" s="300"/>
      <c r="D496" s="301"/>
      <c r="E496" s="301"/>
      <c r="F496" s="496" t="s">
        <v>484</v>
      </c>
      <c r="G496" s="497"/>
      <c r="H496" s="497"/>
      <c r="I496" s="497"/>
      <c r="J496" s="497"/>
      <c r="K496" s="410">
        <v>0</v>
      </c>
      <c r="L496" s="410"/>
      <c r="M496" s="410">
        <v>0</v>
      </c>
      <c r="N496" s="411"/>
      <c r="O496" s="302"/>
      <c r="P496" s="302"/>
    </row>
    <row r="497" spans="1:16" s="21" customFormat="1" ht="22.95" customHeight="1" x14ac:dyDescent="0.25">
      <c r="A497" s="6"/>
      <c r="B497" s="6"/>
      <c r="C497" s="300"/>
      <c r="D497" s="301"/>
      <c r="E497" s="301"/>
      <c r="F497" s="412" t="s">
        <v>485</v>
      </c>
      <c r="G497" s="413"/>
      <c r="H497" s="413"/>
      <c r="I497" s="413"/>
      <c r="J497" s="413"/>
      <c r="K497" s="410">
        <v>0</v>
      </c>
      <c r="L497" s="410"/>
      <c r="M497" s="410">
        <v>0</v>
      </c>
      <c r="N497" s="411"/>
      <c r="O497" s="302"/>
      <c r="P497" s="302"/>
    </row>
    <row r="498" spans="1:16" s="21" customFormat="1" ht="13.8" thickBot="1" x14ac:dyDescent="0.3">
      <c r="A498" s="6"/>
      <c r="B498" s="6"/>
      <c r="C498" s="300"/>
      <c r="D498" s="301"/>
      <c r="E498" s="301"/>
      <c r="F498" s="305"/>
      <c r="G498" s="304"/>
      <c r="H498" s="304"/>
      <c r="I498" s="311"/>
      <c r="J498" s="311"/>
      <c r="K498" s="421"/>
      <c r="L498" s="421"/>
      <c r="M498" s="421"/>
      <c r="N498" s="434"/>
      <c r="O498" s="302"/>
      <c r="P498" s="302"/>
    </row>
    <row r="499" spans="1:16" s="21" customFormat="1" ht="13.8" thickBot="1" x14ac:dyDescent="0.3">
      <c r="A499" s="6"/>
      <c r="B499" s="6"/>
      <c r="C499" s="300"/>
      <c r="D499" s="301"/>
      <c r="E499" s="301"/>
      <c r="F499" s="315" t="s">
        <v>464</v>
      </c>
      <c r="G499" s="318"/>
      <c r="H499" s="318"/>
      <c r="I499" s="312"/>
      <c r="J499" s="313"/>
      <c r="K499" s="422">
        <f>K500-K501+K502-K503</f>
        <v>0</v>
      </c>
      <c r="L499" s="423"/>
      <c r="M499" s="422">
        <f>M500-M501+M502-M503</f>
        <v>0</v>
      </c>
      <c r="N499" s="423"/>
      <c r="O499" s="302"/>
      <c r="P499" s="302"/>
    </row>
    <row r="500" spans="1:16" s="21" customFormat="1" ht="12" customHeight="1" x14ac:dyDescent="0.25">
      <c r="A500" s="6"/>
      <c r="B500" s="6"/>
      <c r="C500" s="300"/>
      <c r="D500" s="301"/>
      <c r="E500" s="301"/>
      <c r="F500" s="414" t="s">
        <v>486</v>
      </c>
      <c r="G500" s="415"/>
      <c r="H500" s="415"/>
      <c r="I500" s="415"/>
      <c r="J500" s="415"/>
      <c r="K500" s="410">
        <v>0</v>
      </c>
      <c r="L500" s="410"/>
      <c r="M500" s="410">
        <v>0</v>
      </c>
      <c r="N500" s="411"/>
      <c r="O500" s="302"/>
      <c r="P500" s="302"/>
    </row>
    <row r="501" spans="1:16" s="21" customFormat="1" ht="12" customHeight="1" x14ac:dyDescent="0.25">
      <c r="A501" s="6"/>
      <c r="B501" s="6"/>
      <c r="C501" s="300"/>
      <c r="D501" s="301"/>
      <c r="E501" s="301"/>
      <c r="F501" s="448" t="s">
        <v>487</v>
      </c>
      <c r="G501" s="449"/>
      <c r="H501" s="449"/>
      <c r="I501" s="449"/>
      <c r="J501" s="449"/>
      <c r="K501" s="410">
        <v>0</v>
      </c>
      <c r="L501" s="410"/>
      <c r="M501" s="410">
        <v>0</v>
      </c>
      <c r="N501" s="411"/>
      <c r="O501" s="302"/>
      <c r="P501" s="302"/>
    </row>
    <row r="502" spans="1:16" s="21" customFormat="1" ht="12" customHeight="1" x14ac:dyDescent="0.25">
      <c r="A502" s="6"/>
      <c r="B502" s="6"/>
      <c r="C502" s="300"/>
      <c r="D502" s="301"/>
      <c r="E502" s="301"/>
      <c r="F502" s="450" t="s">
        <v>488</v>
      </c>
      <c r="G502" s="451"/>
      <c r="H502" s="451"/>
      <c r="I502" s="451"/>
      <c r="J502" s="451"/>
      <c r="K502" s="410">
        <v>0</v>
      </c>
      <c r="L502" s="410"/>
      <c r="M502" s="410">
        <v>0</v>
      </c>
      <c r="N502" s="411"/>
      <c r="O502" s="302"/>
      <c r="P502" s="302"/>
    </row>
    <row r="503" spans="1:16" s="21" customFormat="1" ht="12" customHeight="1" x14ac:dyDescent="0.25">
      <c r="A503" s="6"/>
      <c r="B503" s="6"/>
      <c r="C503" s="300"/>
      <c r="D503" s="301"/>
      <c r="E503" s="301"/>
      <c r="F503" s="450" t="s">
        <v>489</v>
      </c>
      <c r="G503" s="451"/>
      <c r="H503" s="451"/>
      <c r="I503" s="451"/>
      <c r="J503" s="451"/>
      <c r="K503" s="410">
        <v>0</v>
      </c>
      <c r="L503" s="410"/>
      <c r="M503" s="410">
        <v>0</v>
      </c>
      <c r="N503" s="411"/>
      <c r="O503" s="302"/>
      <c r="P503" s="302"/>
    </row>
    <row r="504" spans="1:16" s="21" customFormat="1" ht="6.6" customHeight="1" thickBot="1" x14ac:dyDescent="0.3">
      <c r="A504" s="6"/>
      <c r="B504" s="6"/>
      <c r="C504" s="6"/>
      <c r="D504" s="6"/>
      <c r="E504" s="6"/>
      <c r="F504" s="321"/>
      <c r="G504" s="74"/>
      <c r="H504" s="74"/>
      <c r="I504" s="74"/>
      <c r="J504" s="74"/>
      <c r="K504" s="74"/>
      <c r="L504" s="74"/>
      <c r="M504" s="74"/>
      <c r="N504" s="322"/>
      <c r="O504" s="6"/>
      <c r="P504" s="6"/>
    </row>
    <row r="505" spans="1:16" s="21" customFormat="1" ht="6.6" customHeight="1" x14ac:dyDescent="0.25">
      <c r="A505" s="6"/>
      <c r="B505" s="6"/>
      <c r="C505" s="6"/>
      <c r="D505" s="6"/>
      <c r="E505" s="6"/>
      <c r="F505" s="6"/>
      <c r="G505" s="6"/>
      <c r="H505" s="6"/>
      <c r="I505" s="6"/>
      <c r="J505" s="6"/>
      <c r="K505" s="6"/>
      <c r="L505" s="6"/>
      <c r="M505" s="6"/>
      <c r="N505" s="6"/>
      <c r="O505" s="6"/>
      <c r="P505" s="6"/>
    </row>
    <row r="506" spans="1:16" x14ac:dyDescent="0.25">
      <c r="C506" s="1" t="s">
        <v>24</v>
      </c>
    </row>
    <row r="507" spans="1:16" s="21" customFormat="1" ht="12" x14ac:dyDescent="0.25">
      <c r="A507" s="6"/>
      <c r="B507" s="6"/>
      <c r="C507" s="445" t="s">
        <v>491</v>
      </c>
      <c r="D507" s="446"/>
      <c r="E507" s="446"/>
      <c r="F507" s="446"/>
      <c r="G507" s="446"/>
      <c r="H507" s="446"/>
      <c r="I507" s="446"/>
      <c r="J507" s="446"/>
      <c r="K507" s="446"/>
      <c r="L507" s="446"/>
      <c r="M507" s="446"/>
      <c r="N507" s="446"/>
      <c r="O507" s="447"/>
      <c r="P507" s="447"/>
    </row>
    <row r="508" spans="1:16" s="21" customFormat="1" ht="12.6" thickBot="1" x14ac:dyDescent="0.3">
      <c r="A508" s="6"/>
      <c r="B508" s="6"/>
      <c r="C508" s="300"/>
      <c r="D508" s="301"/>
      <c r="E508" s="301"/>
      <c r="F508" s="301"/>
      <c r="G508" s="301"/>
      <c r="H508" s="301"/>
      <c r="I508" s="301"/>
      <c r="J508" s="301"/>
      <c r="K508" s="301"/>
      <c r="L508" s="301"/>
      <c r="M508" s="301"/>
      <c r="N508" s="301"/>
      <c r="O508" s="302"/>
      <c r="P508" s="302"/>
    </row>
    <row r="509" spans="1:16" s="21" customFormat="1" ht="12.6" thickBot="1" x14ac:dyDescent="0.3">
      <c r="A509" s="6"/>
      <c r="B509" s="6"/>
      <c r="C509" s="300"/>
      <c r="D509" s="301"/>
      <c r="E509" s="301"/>
      <c r="F509" s="544" t="s">
        <v>335</v>
      </c>
      <c r="G509" s="545"/>
      <c r="H509" s="545"/>
      <c r="I509" s="545"/>
      <c r="J509" s="546"/>
      <c r="K509" s="418">
        <v>2023</v>
      </c>
      <c r="L509" s="419"/>
      <c r="M509" s="418">
        <v>2022</v>
      </c>
      <c r="N509" s="419"/>
      <c r="O509" s="302"/>
      <c r="P509" s="302"/>
    </row>
    <row r="510" spans="1:16" s="21" customFormat="1" ht="13.8" thickBot="1" x14ac:dyDescent="0.3">
      <c r="A510" s="6"/>
      <c r="B510" s="6"/>
      <c r="C510" s="300"/>
      <c r="D510" s="301"/>
      <c r="E510" s="301"/>
      <c r="F510" s="323" t="s">
        <v>493</v>
      </c>
      <c r="G510" s="319"/>
      <c r="H510" s="319"/>
      <c r="I510" s="320"/>
      <c r="J510" s="320"/>
      <c r="K510" s="437"/>
      <c r="L510" s="437"/>
      <c r="M510" s="437"/>
      <c r="N510" s="516"/>
      <c r="O510" s="302"/>
      <c r="P510" s="302"/>
    </row>
    <row r="511" spans="1:16" s="21" customFormat="1" ht="13.95" customHeight="1" thickBot="1" x14ac:dyDescent="0.3">
      <c r="A511" s="6"/>
      <c r="B511" s="6"/>
      <c r="C511" s="300"/>
      <c r="D511" s="301"/>
      <c r="E511" s="301"/>
      <c r="F511" s="428" t="s">
        <v>494</v>
      </c>
      <c r="G511" s="429"/>
      <c r="H511" s="429"/>
      <c r="I511" s="429"/>
      <c r="J511" s="429"/>
      <c r="K511" s="429"/>
      <c r="L511" s="429"/>
      <c r="M511" s="429"/>
      <c r="N511" s="430"/>
      <c r="O511" s="302"/>
      <c r="P511" s="302"/>
    </row>
    <row r="512" spans="1:16" s="21" customFormat="1" ht="12" x14ac:dyDescent="0.25">
      <c r="A512" s="6"/>
      <c r="B512" s="6"/>
      <c r="C512" s="300"/>
      <c r="D512" s="301"/>
      <c r="E512" s="301"/>
      <c r="F512" s="431" t="s">
        <v>495</v>
      </c>
      <c r="G512" s="432"/>
      <c r="H512" s="432"/>
      <c r="I512" s="432"/>
      <c r="J512" s="432"/>
      <c r="K512" s="416">
        <v>9119992.0099999998</v>
      </c>
      <c r="L512" s="417"/>
      <c r="M512" s="435">
        <v>22641235.399999999</v>
      </c>
      <c r="N512" s="436"/>
      <c r="O512" s="302"/>
      <c r="P512" s="302"/>
    </row>
    <row r="513" spans="1:16" s="21" customFormat="1" ht="12" x14ac:dyDescent="0.25">
      <c r="A513" s="6"/>
      <c r="B513" s="6"/>
      <c r="C513" s="300"/>
      <c r="D513" s="301"/>
      <c r="E513" s="301"/>
      <c r="F513" s="431" t="s">
        <v>496</v>
      </c>
      <c r="G513" s="432"/>
      <c r="H513" s="432"/>
      <c r="I513" s="432"/>
      <c r="J513" s="432"/>
      <c r="K513" s="416">
        <v>8963374.9199999999</v>
      </c>
      <c r="L513" s="417"/>
      <c r="M513" s="416">
        <v>22696532.98</v>
      </c>
      <c r="N513" s="433"/>
      <c r="O513" s="302"/>
      <c r="P513" s="302"/>
    </row>
    <row r="514" spans="1:16" s="21" customFormat="1" ht="12" x14ac:dyDescent="0.25">
      <c r="A514" s="6"/>
      <c r="B514" s="6"/>
      <c r="C514" s="300"/>
      <c r="D514" s="301"/>
      <c r="E514" s="301"/>
      <c r="F514" s="431" t="s">
        <v>497</v>
      </c>
      <c r="G514" s="432"/>
      <c r="H514" s="432"/>
      <c r="I514" s="432"/>
      <c r="J514" s="432"/>
      <c r="K514" s="416">
        <v>0</v>
      </c>
      <c r="L514" s="417"/>
      <c r="M514" s="416">
        <v>466031.19</v>
      </c>
      <c r="N514" s="433"/>
      <c r="O514" s="302"/>
      <c r="P514" s="302"/>
    </row>
    <row r="515" spans="1:16" s="21" customFormat="1" ht="12" customHeight="1" x14ac:dyDescent="0.25">
      <c r="A515" s="6"/>
      <c r="B515" s="6"/>
      <c r="C515" s="300"/>
      <c r="D515" s="301"/>
      <c r="E515" s="301"/>
      <c r="F515" s="431" t="s">
        <v>498</v>
      </c>
      <c r="G515" s="432"/>
      <c r="H515" s="432"/>
      <c r="I515" s="432"/>
      <c r="J515" s="432"/>
      <c r="K515" s="416">
        <v>156617.09</v>
      </c>
      <c r="L515" s="417"/>
      <c r="M515" s="416">
        <v>410733.61</v>
      </c>
      <c r="N515" s="433"/>
      <c r="O515" s="302"/>
      <c r="P515" s="302"/>
    </row>
    <row r="516" spans="1:16" s="21" customFormat="1" ht="12" customHeight="1" x14ac:dyDescent="0.25">
      <c r="A516" s="6"/>
      <c r="B516" s="6"/>
      <c r="C516" s="300"/>
      <c r="D516" s="301"/>
      <c r="E516" s="301"/>
      <c r="F516" s="431" t="s">
        <v>499</v>
      </c>
      <c r="G516" s="432"/>
      <c r="H516" s="432"/>
      <c r="I516" s="432"/>
      <c r="J516" s="432"/>
      <c r="K516" s="416">
        <v>156617.09</v>
      </c>
      <c r="L516" s="417"/>
      <c r="M516" s="416">
        <v>410733.61</v>
      </c>
      <c r="N516" s="433"/>
      <c r="O516" s="302"/>
      <c r="P516" s="302"/>
    </row>
    <row r="517" spans="1:16" s="21" customFormat="1" ht="12.6" thickBot="1" x14ac:dyDescent="0.3">
      <c r="A517" s="6"/>
      <c r="B517" s="6"/>
      <c r="C517" s="300"/>
      <c r="D517" s="301"/>
      <c r="E517" s="301"/>
      <c r="F517" s="324"/>
      <c r="G517" s="325"/>
      <c r="H517" s="325"/>
      <c r="I517" s="325"/>
      <c r="J517" s="325"/>
      <c r="K517" s="325"/>
      <c r="L517" s="325"/>
      <c r="M517" s="325"/>
      <c r="N517" s="326"/>
      <c r="O517" s="302"/>
      <c r="P517" s="302"/>
    </row>
    <row r="518" spans="1:16" s="21" customFormat="1" ht="12.6" thickBot="1" x14ac:dyDescent="0.3">
      <c r="A518" s="6"/>
      <c r="B518" s="6"/>
      <c r="C518" s="300"/>
      <c r="D518" s="301"/>
      <c r="E518" s="301"/>
      <c r="F518" s="428" t="s">
        <v>500</v>
      </c>
      <c r="G518" s="429"/>
      <c r="H518" s="429"/>
      <c r="I518" s="429"/>
      <c r="J518" s="429"/>
      <c r="K518" s="429"/>
      <c r="L518" s="429"/>
      <c r="M518" s="429"/>
      <c r="N518" s="430"/>
      <c r="O518" s="302"/>
      <c r="P518" s="302"/>
    </row>
    <row r="519" spans="1:16" s="21" customFormat="1" ht="12" x14ac:dyDescent="0.25">
      <c r="A519" s="6"/>
      <c r="B519" s="6"/>
      <c r="C519" s="300"/>
      <c r="D519" s="301"/>
      <c r="E519" s="301"/>
      <c r="F519" s="431" t="s">
        <v>501</v>
      </c>
      <c r="G519" s="432"/>
      <c r="H519" s="432"/>
      <c r="I519" s="432"/>
      <c r="J519" s="432"/>
      <c r="K519" s="416">
        <v>894278.21</v>
      </c>
      <c r="L519" s="417"/>
      <c r="M519" s="435">
        <v>5131998.01</v>
      </c>
      <c r="N519" s="436"/>
      <c r="O519" s="302"/>
      <c r="P519" s="302"/>
    </row>
    <row r="520" spans="1:16" s="21" customFormat="1" ht="12" x14ac:dyDescent="0.25">
      <c r="A520" s="6"/>
      <c r="B520" s="6"/>
      <c r="C520" s="300"/>
      <c r="D520" s="301"/>
      <c r="E520" s="301"/>
      <c r="F520" s="431" t="s">
        <v>502</v>
      </c>
      <c r="G520" s="432"/>
      <c r="H520" s="432"/>
      <c r="I520" s="432"/>
      <c r="J520" s="432"/>
      <c r="K520" s="416">
        <v>86157.43</v>
      </c>
      <c r="L520" s="417"/>
      <c r="M520" s="416">
        <v>1831208.2</v>
      </c>
      <c r="N520" s="433"/>
      <c r="O520" s="302"/>
      <c r="P520" s="302"/>
    </row>
    <row r="521" spans="1:16" s="21" customFormat="1" ht="12" x14ac:dyDescent="0.25">
      <c r="A521" s="6"/>
      <c r="B521" s="6"/>
      <c r="C521" s="300"/>
      <c r="D521" s="301"/>
      <c r="E521" s="301"/>
      <c r="F521" s="431" t="s">
        <v>503</v>
      </c>
      <c r="G521" s="432"/>
      <c r="H521" s="432"/>
      <c r="I521" s="432"/>
      <c r="J521" s="432"/>
      <c r="K521" s="416">
        <v>0</v>
      </c>
      <c r="L521" s="417"/>
      <c r="M521" s="416">
        <v>3042426.67</v>
      </c>
      <c r="N521" s="433"/>
      <c r="O521" s="302"/>
      <c r="P521" s="302"/>
    </row>
    <row r="522" spans="1:16" s="21" customFormat="1" ht="12" x14ac:dyDescent="0.25">
      <c r="A522" s="6"/>
      <c r="B522" s="6"/>
      <c r="C522" s="300"/>
      <c r="D522" s="301"/>
      <c r="E522" s="301"/>
      <c r="F522" s="431" t="s">
        <v>504</v>
      </c>
      <c r="G522" s="432"/>
      <c r="H522" s="432"/>
      <c r="I522" s="432"/>
      <c r="J522" s="432"/>
      <c r="K522" s="416">
        <v>808120.78</v>
      </c>
      <c r="L522" s="417"/>
      <c r="M522" s="416">
        <v>6343216.4800000004</v>
      </c>
      <c r="N522" s="433"/>
      <c r="O522" s="302"/>
      <c r="P522" s="302"/>
    </row>
    <row r="523" spans="1:16" s="21" customFormat="1" ht="12" x14ac:dyDescent="0.25">
      <c r="A523" s="6"/>
      <c r="B523" s="6"/>
      <c r="C523" s="300"/>
      <c r="D523" s="301"/>
      <c r="E523" s="301"/>
      <c r="F523" s="431" t="s">
        <v>505</v>
      </c>
      <c r="G523" s="432"/>
      <c r="H523" s="432"/>
      <c r="I523" s="432"/>
      <c r="J523" s="432"/>
      <c r="K523" s="416">
        <f>K522</f>
        <v>808120.78</v>
      </c>
      <c r="L523" s="417"/>
      <c r="M523" s="416">
        <f>M522</f>
        <v>6343216.4800000004</v>
      </c>
      <c r="N523" s="433"/>
      <c r="O523" s="302"/>
      <c r="P523" s="302"/>
    </row>
    <row r="524" spans="1:16" s="21" customFormat="1" ht="12" x14ac:dyDescent="0.25">
      <c r="A524" s="6"/>
      <c r="B524" s="6"/>
      <c r="C524" s="300"/>
      <c r="D524" s="301"/>
      <c r="E524" s="301"/>
      <c r="F524" s="431" t="s">
        <v>506</v>
      </c>
      <c r="G524" s="432"/>
      <c r="H524" s="432"/>
      <c r="I524" s="432"/>
      <c r="J524" s="432"/>
      <c r="K524" s="416">
        <f>K523</f>
        <v>808120.78</v>
      </c>
      <c r="L524" s="417"/>
      <c r="M524" s="416">
        <v>6270452.7800000003</v>
      </c>
      <c r="N524" s="433"/>
      <c r="O524" s="302"/>
      <c r="P524" s="302"/>
    </row>
    <row r="525" spans="1:16" s="21" customFormat="1" ht="12" x14ac:dyDescent="0.25">
      <c r="A525" s="6"/>
      <c r="B525" s="6"/>
      <c r="C525" s="300"/>
      <c r="D525" s="301"/>
      <c r="E525" s="301"/>
      <c r="F525" s="431" t="s">
        <v>507</v>
      </c>
      <c r="G525" s="432"/>
      <c r="H525" s="432"/>
      <c r="I525" s="432"/>
      <c r="J525" s="432"/>
      <c r="K525" s="416">
        <f>K524</f>
        <v>808120.78</v>
      </c>
      <c r="L525" s="417"/>
      <c r="M525" s="416">
        <v>6228908.9800000004</v>
      </c>
      <c r="N525" s="433"/>
      <c r="O525" s="302"/>
      <c r="P525" s="302"/>
    </row>
    <row r="526" spans="1:16" s="21" customFormat="1" ht="4.95" customHeight="1" thickBot="1" x14ac:dyDescent="0.3">
      <c r="A526" s="6"/>
      <c r="B526" s="6"/>
      <c r="C526" s="300"/>
      <c r="D526" s="301"/>
      <c r="E526" s="301"/>
      <c r="F526" s="327"/>
      <c r="G526" s="328"/>
      <c r="H526" s="328"/>
      <c r="I526" s="328"/>
      <c r="J526" s="328"/>
      <c r="K526" s="328"/>
      <c r="L526" s="328"/>
      <c r="M526" s="328"/>
      <c r="N526" s="329"/>
      <c r="O526" s="302"/>
      <c r="P526" s="302"/>
    </row>
    <row r="527" spans="1:16" s="21" customFormat="1" ht="12" x14ac:dyDescent="0.25">
      <c r="A527" s="6"/>
      <c r="B527" s="6"/>
      <c r="C527" s="300"/>
      <c r="D527" s="301"/>
      <c r="E527" s="301"/>
      <c r="F527" s="301"/>
      <c r="G527" s="301"/>
      <c r="H527" s="301"/>
      <c r="I527" s="301"/>
      <c r="J527" s="301"/>
      <c r="K527" s="301"/>
      <c r="L527" s="301"/>
      <c r="M527" s="301"/>
      <c r="N527" s="301"/>
      <c r="O527" s="302"/>
      <c r="P527" s="302"/>
    </row>
    <row r="528" spans="1:16" s="21" customFormat="1" ht="12" x14ac:dyDescent="0.25">
      <c r="A528" s="6"/>
      <c r="B528" s="6"/>
      <c r="C528" s="209"/>
      <c r="D528" s="210"/>
      <c r="E528" s="210"/>
      <c r="F528" s="210"/>
      <c r="G528" s="210"/>
      <c r="H528" s="210"/>
      <c r="I528" s="210"/>
      <c r="J528" s="210"/>
      <c r="K528" s="210"/>
      <c r="L528" s="210"/>
      <c r="M528" s="210"/>
      <c r="N528" s="210"/>
      <c r="O528" s="211"/>
      <c r="P528" s="211"/>
    </row>
    <row r="529" spans="1:16" ht="12" x14ac:dyDescent="0.25">
      <c r="A529" s="479" t="s">
        <v>25</v>
      </c>
      <c r="B529" s="479"/>
      <c r="C529" s="479"/>
      <c r="D529" s="479"/>
      <c r="E529" s="479"/>
      <c r="F529" s="479"/>
      <c r="G529" s="479"/>
      <c r="H529" s="479"/>
      <c r="I529" s="479"/>
      <c r="J529" s="479"/>
      <c r="K529" s="479"/>
      <c r="L529" s="479"/>
      <c r="M529" s="479"/>
      <c r="N529" s="479"/>
      <c r="O529" s="479"/>
      <c r="P529" s="479"/>
    </row>
    <row r="530" spans="1:16" s="21" customFormat="1" ht="7.95" customHeight="1" x14ac:dyDescent="0.25">
      <c r="A530" s="219"/>
      <c r="B530" s="219"/>
      <c r="C530" s="219"/>
      <c r="D530" s="219"/>
      <c r="E530" s="219"/>
      <c r="F530" s="219"/>
      <c r="G530" s="219"/>
      <c r="H530" s="219"/>
      <c r="I530" s="219"/>
      <c r="J530" s="219"/>
      <c r="K530" s="219"/>
      <c r="L530" s="219"/>
      <c r="M530" s="219"/>
      <c r="N530" s="219"/>
      <c r="O530" s="219"/>
      <c r="P530" s="219"/>
    </row>
    <row r="531" spans="1:16" s="21" customFormat="1" ht="12" x14ac:dyDescent="0.25">
      <c r="A531" s="2"/>
      <c r="B531" s="17" t="s">
        <v>333</v>
      </c>
      <c r="C531" s="11" t="s">
        <v>332</v>
      </c>
      <c r="D531" s="6"/>
      <c r="E531" s="6"/>
      <c r="F531" s="6"/>
      <c r="G531" s="6"/>
      <c r="H531" s="6"/>
      <c r="I531" s="6"/>
      <c r="J531" s="6"/>
      <c r="K531" s="6"/>
      <c r="L531" s="6"/>
      <c r="M531" s="6"/>
      <c r="N531" s="6"/>
      <c r="O531" s="6"/>
      <c r="P531" s="6"/>
    </row>
    <row r="532" spans="1:16" ht="43.2" customHeight="1" x14ac:dyDescent="0.25">
      <c r="A532" s="21"/>
      <c r="B532" s="78"/>
      <c r="C532" s="531" t="s">
        <v>331</v>
      </c>
      <c r="D532" s="532"/>
      <c r="E532" s="532"/>
      <c r="F532" s="532"/>
      <c r="G532" s="532"/>
      <c r="H532" s="532"/>
      <c r="I532" s="532"/>
      <c r="J532" s="532"/>
      <c r="K532" s="532"/>
      <c r="L532" s="532"/>
      <c r="M532" s="532"/>
      <c r="N532" s="532"/>
      <c r="O532" s="532"/>
      <c r="P532" s="532"/>
    </row>
    <row r="533" spans="1:16" s="21" customFormat="1" ht="7.95" customHeight="1" x14ac:dyDescent="0.25">
      <c r="A533" s="1"/>
      <c r="B533" s="6"/>
      <c r="C533" s="6"/>
      <c r="D533" s="6"/>
      <c r="E533" s="6"/>
      <c r="F533" s="6"/>
      <c r="G533" s="6"/>
      <c r="H533" s="6"/>
      <c r="I533" s="6"/>
      <c r="J533" s="6"/>
      <c r="K533" s="6"/>
      <c r="L533" s="6"/>
      <c r="M533" s="6"/>
      <c r="N533" s="6"/>
      <c r="O533" s="6"/>
      <c r="P533" s="6"/>
    </row>
    <row r="534" spans="1:16" ht="12" x14ac:dyDescent="0.25">
      <c r="B534" s="17" t="s">
        <v>39</v>
      </c>
      <c r="C534" s="11" t="s">
        <v>40</v>
      </c>
    </row>
    <row r="535" spans="1:16" ht="46.95" customHeight="1" x14ac:dyDescent="0.2">
      <c r="A535" s="2"/>
      <c r="B535" s="212"/>
      <c r="C535" s="471" t="s">
        <v>444</v>
      </c>
      <c r="D535" s="538"/>
      <c r="E535" s="538"/>
      <c r="F535" s="538"/>
      <c r="G535" s="538"/>
      <c r="H535" s="538"/>
      <c r="I535" s="538"/>
      <c r="J535" s="538"/>
      <c r="K535" s="538"/>
      <c r="L535" s="538"/>
      <c r="M535" s="538"/>
      <c r="N535" s="538"/>
      <c r="O535" s="538"/>
      <c r="P535" s="538"/>
    </row>
    <row r="536" spans="1:16" ht="7.95" customHeight="1" x14ac:dyDescent="0.25">
      <c r="A536" s="2"/>
    </row>
    <row r="537" spans="1:16" ht="12" x14ac:dyDescent="0.25">
      <c r="B537" s="17" t="s">
        <v>41</v>
      </c>
      <c r="C537" s="11" t="s">
        <v>42</v>
      </c>
    </row>
    <row r="538" spans="1:16" s="21" customFormat="1" ht="97.2" customHeight="1" x14ac:dyDescent="0.25">
      <c r="A538" s="2"/>
      <c r="B538" s="6"/>
      <c r="C538" s="528" t="s">
        <v>288</v>
      </c>
      <c r="D538" s="571"/>
      <c r="E538" s="571"/>
      <c r="F538" s="571"/>
      <c r="G538" s="571"/>
      <c r="H538" s="571"/>
      <c r="I538" s="571"/>
      <c r="J538" s="571"/>
      <c r="K538" s="571"/>
      <c r="L538" s="571"/>
      <c r="M538" s="571"/>
      <c r="N538" s="571"/>
      <c r="O538" s="487"/>
      <c r="P538" s="487"/>
    </row>
    <row r="539" spans="1:16" s="21" customFormat="1" ht="7.95" customHeight="1" x14ac:dyDescent="0.25">
      <c r="A539" s="2"/>
      <c r="B539" s="6"/>
      <c r="C539" s="173"/>
      <c r="D539" s="174"/>
      <c r="E539" s="174"/>
      <c r="F539" s="174"/>
      <c r="G539" s="174"/>
      <c r="H539" s="174"/>
      <c r="I539" s="174"/>
      <c r="J539" s="174"/>
      <c r="K539" s="174"/>
      <c r="L539" s="174"/>
      <c r="M539" s="174"/>
      <c r="N539" s="174"/>
      <c r="O539" s="6"/>
      <c r="P539" s="6"/>
    </row>
    <row r="540" spans="1:16" s="21" customFormat="1" ht="69.599999999999994" customHeight="1" x14ac:dyDescent="0.25">
      <c r="A540" s="2"/>
      <c r="B540" s="6"/>
      <c r="C540" s="528" t="s">
        <v>289</v>
      </c>
      <c r="D540" s="571"/>
      <c r="E540" s="571"/>
      <c r="F540" s="571"/>
      <c r="G540" s="571"/>
      <c r="H540" s="571"/>
      <c r="I540" s="571"/>
      <c r="J540" s="571"/>
      <c r="K540" s="571"/>
      <c r="L540" s="571"/>
      <c r="M540" s="571"/>
      <c r="N540" s="571"/>
      <c r="O540" s="487"/>
      <c r="P540" s="487"/>
    </row>
    <row r="541" spans="1:16" s="21" customFormat="1" ht="7.95" customHeight="1" x14ac:dyDescent="0.25">
      <c r="A541" s="2"/>
      <c r="B541" s="6"/>
      <c r="C541" s="173"/>
      <c r="D541" s="173"/>
      <c r="E541" s="173"/>
      <c r="F541" s="173"/>
      <c r="G541" s="173"/>
      <c r="H541" s="173"/>
      <c r="I541" s="173"/>
      <c r="J541" s="173"/>
      <c r="K541" s="173"/>
      <c r="L541" s="173"/>
      <c r="M541" s="173"/>
      <c r="N541" s="173"/>
      <c r="O541" s="6"/>
      <c r="P541" s="6"/>
    </row>
    <row r="542" spans="1:16" s="21" customFormat="1" ht="25.95" customHeight="1" x14ac:dyDescent="0.25">
      <c r="A542" s="2"/>
      <c r="B542" s="6"/>
      <c r="C542" s="528" t="s">
        <v>389</v>
      </c>
      <c r="D542" s="571"/>
      <c r="E542" s="571"/>
      <c r="F542" s="571"/>
      <c r="G542" s="571"/>
      <c r="H542" s="571"/>
      <c r="I542" s="571"/>
      <c r="J542" s="571"/>
      <c r="K542" s="571"/>
      <c r="L542" s="571"/>
      <c r="M542" s="571"/>
      <c r="N542" s="571"/>
      <c r="O542" s="487"/>
      <c r="P542" s="487"/>
    </row>
    <row r="543" spans="1:16" s="21" customFormat="1" ht="7.95" customHeight="1" x14ac:dyDescent="0.25">
      <c r="A543" s="2"/>
      <c r="B543" s="6"/>
      <c r="C543" s="173"/>
      <c r="D543" s="173"/>
      <c r="E543" s="175"/>
      <c r="F543" s="175"/>
      <c r="G543" s="175"/>
      <c r="H543" s="175"/>
      <c r="I543" s="176"/>
      <c r="J543" s="176"/>
      <c r="K543" s="176"/>
      <c r="L543" s="176"/>
      <c r="M543" s="176"/>
      <c r="N543" s="173"/>
      <c r="O543" s="6"/>
      <c r="P543" s="6"/>
    </row>
    <row r="544" spans="1:16" s="21" customFormat="1" ht="40.950000000000003" customHeight="1" x14ac:dyDescent="0.25">
      <c r="A544" s="2"/>
      <c r="B544" s="6"/>
      <c r="C544" s="471" t="s">
        <v>434</v>
      </c>
      <c r="D544" s="486"/>
      <c r="E544" s="486"/>
      <c r="F544" s="486"/>
      <c r="G544" s="486"/>
      <c r="H544" s="486"/>
      <c r="I544" s="486"/>
      <c r="J544" s="486"/>
      <c r="K544" s="486"/>
      <c r="L544" s="486"/>
      <c r="M544" s="486"/>
      <c r="N544" s="486"/>
      <c r="O544" s="487"/>
      <c r="P544" s="487"/>
    </row>
    <row r="545" spans="1:17" s="21" customFormat="1" ht="7.95" customHeight="1" x14ac:dyDescent="0.25">
      <c r="A545" s="2"/>
      <c r="B545" s="6"/>
      <c r="C545" s="173"/>
      <c r="D545" s="173"/>
      <c r="E545" s="175"/>
      <c r="F545" s="175"/>
      <c r="G545" s="175"/>
      <c r="H545" s="175"/>
      <c r="I545" s="176"/>
      <c r="J545" s="176"/>
      <c r="K545" s="176"/>
      <c r="L545" s="176"/>
      <c r="M545" s="176"/>
      <c r="N545" s="173"/>
      <c r="O545" s="6"/>
      <c r="P545" s="6"/>
    </row>
    <row r="546" spans="1:17" s="21" customFormat="1" ht="35.4" customHeight="1" x14ac:dyDescent="0.25">
      <c r="A546" s="2"/>
      <c r="B546" s="6"/>
      <c r="C546" s="471" t="s">
        <v>431</v>
      </c>
      <c r="D546" s="486"/>
      <c r="E546" s="486"/>
      <c r="F546" s="486"/>
      <c r="G546" s="486"/>
      <c r="H546" s="486"/>
      <c r="I546" s="486"/>
      <c r="J546" s="486"/>
      <c r="K546" s="486"/>
      <c r="L546" s="486"/>
      <c r="M546" s="486"/>
      <c r="N546" s="486"/>
      <c r="O546" s="487"/>
      <c r="P546" s="487"/>
    </row>
    <row r="547" spans="1:17" s="21" customFormat="1" ht="7.95" customHeight="1" x14ac:dyDescent="0.25">
      <c r="A547" s="2"/>
      <c r="B547" s="6"/>
      <c r="C547" s="173"/>
      <c r="D547" s="173"/>
      <c r="E547" s="175"/>
      <c r="F547" s="175"/>
      <c r="G547" s="175"/>
      <c r="H547" s="175"/>
      <c r="I547" s="176"/>
      <c r="J547" s="176"/>
      <c r="K547" s="176"/>
      <c r="L547" s="176"/>
      <c r="M547" s="176"/>
      <c r="N547" s="173"/>
      <c r="O547" s="6"/>
      <c r="P547" s="6"/>
    </row>
    <row r="548" spans="1:17" s="21" customFormat="1" ht="58.95" customHeight="1" x14ac:dyDescent="0.25">
      <c r="A548" s="2"/>
      <c r="B548" s="6"/>
      <c r="C548" s="528" t="s">
        <v>541</v>
      </c>
      <c r="D548" s="729"/>
      <c r="E548" s="729"/>
      <c r="F548" s="729"/>
      <c r="G548" s="729"/>
      <c r="H548" s="729"/>
      <c r="I548" s="729"/>
      <c r="J548" s="729"/>
      <c r="K548" s="729"/>
      <c r="L548" s="729"/>
      <c r="M548" s="729"/>
      <c r="N548" s="729"/>
      <c r="O548" s="566"/>
      <c r="P548" s="566"/>
    </row>
    <row r="549" spans="1:17" s="21" customFormat="1" ht="7.95" customHeight="1" x14ac:dyDescent="0.25">
      <c r="A549" s="2"/>
      <c r="B549" s="6"/>
      <c r="C549" s="6"/>
      <c r="D549" s="6"/>
      <c r="E549" s="6"/>
      <c r="F549" s="6"/>
      <c r="G549" s="6"/>
      <c r="H549" s="6"/>
      <c r="I549" s="6"/>
      <c r="J549" s="6"/>
      <c r="K549" s="6"/>
      <c r="L549" s="6"/>
      <c r="M549" s="6"/>
      <c r="N549" s="6"/>
      <c r="O549" s="6"/>
      <c r="P549" s="6"/>
    </row>
    <row r="550" spans="1:17" s="21" customFormat="1" ht="34.5" customHeight="1" x14ac:dyDescent="0.25">
      <c r="A550" s="2"/>
      <c r="B550" s="6"/>
      <c r="C550" s="539" t="s">
        <v>436</v>
      </c>
      <c r="D550" s="486"/>
      <c r="E550" s="486"/>
      <c r="F550" s="486"/>
      <c r="G550" s="486"/>
      <c r="H550" s="486"/>
      <c r="I550" s="486"/>
      <c r="J550" s="486"/>
      <c r="K550" s="486"/>
      <c r="L550" s="486"/>
      <c r="M550" s="486"/>
      <c r="N550" s="486"/>
      <c r="O550" s="540"/>
      <c r="P550" s="540"/>
    </row>
    <row r="551" spans="1:17" s="21" customFormat="1" ht="7.95" customHeight="1" x14ac:dyDescent="0.25">
      <c r="A551" s="2"/>
      <c r="B551" s="6"/>
      <c r="C551" s="212"/>
      <c r="D551" s="213"/>
      <c r="E551" s="213"/>
      <c r="F551" s="213"/>
      <c r="G551" s="213"/>
      <c r="H551" s="213"/>
      <c r="I551" s="213"/>
      <c r="J551" s="213"/>
      <c r="K551" s="213"/>
      <c r="L551" s="213"/>
      <c r="M551" s="213"/>
      <c r="N551" s="213"/>
      <c r="O551" s="214"/>
      <c r="P551" s="214"/>
    </row>
    <row r="552" spans="1:17" s="21" customFormat="1" ht="51" customHeight="1" x14ac:dyDescent="0.25">
      <c r="A552" s="2"/>
      <c r="B552" s="6"/>
      <c r="C552" s="539" t="s">
        <v>435</v>
      </c>
      <c r="D552" s="486"/>
      <c r="E552" s="486"/>
      <c r="F552" s="486"/>
      <c r="G552" s="486"/>
      <c r="H552" s="486"/>
      <c r="I552" s="486"/>
      <c r="J552" s="486"/>
      <c r="K552" s="486"/>
      <c r="L552" s="486"/>
      <c r="M552" s="486"/>
      <c r="N552" s="486"/>
      <c r="O552" s="540"/>
      <c r="P552" s="540"/>
    </row>
    <row r="553" spans="1:17" s="21" customFormat="1" ht="9" customHeight="1" x14ac:dyDescent="0.25">
      <c r="A553" s="2"/>
      <c r="B553" s="6"/>
      <c r="C553" s="363"/>
      <c r="D553" s="362"/>
      <c r="E553" s="362"/>
      <c r="F553" s="362"/>
      <c r="G553" s="362"/>
      <c r="H553" s="362"/>
      <c r="I553" s="362"/>
      <c r="J553" s="362"/>
      <c r="K553" s="362"/>
      <c r="L553" s="362"/>
      <c r="M553" s="362"/>
      <c r="N553" s="362"/>
      <c r="O553" s="364"/>
      <c r="P553" s="364"/>
    </row>
    <row r="554" spans="1:17" s="21" customFormat="1" ht="34.200000000000003" customHeight="1" x14ac:dyDescent="0.2">
      <c r="A554" s="2"/>
      <c r="B554" s="6"/>
      <c r="C554" s="395" t="s">
        <v>540</v>
      </c>
      <c r="D554" s="395"/>
      <c r="E554" s="395"/>
      <c r="F554" s="395"/>
      <c r="G554" s="395"/>
      <c r="H554" s="395"/>
      <c r="I554" s="395"/>
      <c r="J554" s="395"/>
      <c r="K554" s="395"/>
      <c r="L554" s="395"/>
      <c r="M554" s="395"/>
      <c r="N554" s="395"/>
      <c r="O554" s="395"/>
      <c r="P554" s="395"/>
    </row>
    <row r="555" spans="1:17" s="21" customFormat="1" ht="9" customHeight="1" x14ac:dyDescent="0.25">
      <c r="A555" s="2"/>
      <c r="B555" s="6"/>
      <c r="C555" s="6"/>
      <c r="D555" s="6"/>
      <c r="E555" s="6"/>
      <c r="F555" s="6"/>
      <c r="G555" s="6"/>
      <c r="H555" s="6"/>
      <c r="I555" s="6"/>
      <c r="J555" s="6"/>
      <c r="K555" s="6"/>
      <c r="L555" s="6"/>
      <c r="M555" s="6"/>
      <c r="N555" s="6"/>
      <c r="O555" s="6"/>
      <c r="P555" s="6"/>
      <c r="Q555" s="384"/>
    </row>
    <row r="556" spans="1:17" ht="12" x14ac:dyDescent="0.25">
      <c r="B556" s="17" t="s">
        <v>43</v>
      </c>
      <c r="C556" s="11" t="s">
        <v>44</v>
      </c>
    </row>
    <row r="557" spans="1:17" x14ac:dyDescent="0.25">
      <c r="A557" s="21"/>
      <c r="C557" s="20" t="s">
        <v>26</v>
      </c>
      <c r="D557" s="21"/>
      <c r="E557" s="21"/>
      <c r="F557" s="21"/>
      <c r="G557" s="21"/>
      <c r="H557" s="21"/>
      <c r="I557" s="21"/>
      <c r="J557" s="21"/>
      <c r="K557" s="21"/>
      <c r="L557" s="21"/>
      <c r="M557" s="21"/>
      <c r="N557" s="21"/>
      <c r="O557" s="21"/>
      <c r="P557" s="21"/>
    </row>
    <row r="558" spans="1:17" ht="27.6" customHeight="1" x14ac:dyDescent="0.25">
      <c r="A558" s="21"/>
      <c r="B558" s="20"/>
      <c r="C558" s="471" t="s">
        <v>290</v>
      </c>
      <c r="D558" s="533"/>
      <c r="E558" s="533"/>
      <c r="F558" s="533"/>
      <c r="G558" s="533"/>
      <c r="H558" s="533"/>
      <c r="I558" s="533"/>
      <c r="J558" s="533"/>
      <c r="K558" s="533"/>
      <c r="L558" s="533"/>
      <c r="M558" s="533"/>
      <c r="N558" s="533"/>
      <c r="O558" s="534"/>
      <c r="P558" s="534"/>
    </row>
    <row r="559" spans="1:17" ht="7.95" customHeight="1" x14ac:dyDescent="0.25">
      <c r="A559" s="21"/>
      <c r="B559" s="20"/>
      <c r="C559" s="173"/>
      <c r="D559" s="235"/>
      <c r="E559" s="215"/>
      <c r="F559" s="215"/>
      <c r="G559" s="215"/>
      <c r="H559" s="215"/>
      <c r="I559" s="215"/>
      <c r="J559" s="215"/>
      <c r="K559" s="215"/>
      <c r="L559" s="215"/>
      <c r="M559" s="215"/>
      <c r="N559" s="215"/>
      <c r="O559" s="7"/>
      <c r="P559" s="7"/>
    </row>
    <row r="560" spans="1:17" ht="24.6" customHeight="1" x14ac:dyDescent="0.25">
      <c r="A560" s="21"/>
      <c r="B560" s="20"/>
      <c r="C560" s="471" t="s">
        <v>291</v>
      </c>
      <c r="D560" s="533"/>
      <c r="E560" s="533"/>
      <c r="F560" s="533"/>
      <c r="G560" s="533"/>
      <c r="H560" s="533"/>
      <c r="I560" s="533"/>
      <c r="J560" s="533"/>
      <c r="K560" s="533"/>
      <c r="L560" s="533"/>
      <c r="M560" s="533"/>
      <c r="N560" s="533"/>
      <c r="O560" s="534"/>
      <c r="P560" s="534"/>
    </row>
    <row r="561" spans="1:16" ht="7.95" customHeight="1" x14ac:dyDescent="0.25">
      <c r="A561" s="21"/>
      <c r="B561" s="20"/>
      <c r="C561" s="235"/>
      <c r="D561" s="213"/>
      <c r="E561" s="213"/>
      <c r="F561" s="213"/>
      <c r="G561" s="213"/>
      <c r="H561" s="213"/>
      <c r="I561" s="213"/>
      <c r="J561" s="213"/>
      <c r="K561" s="213"/>
      <c r="L561" s="213"/>
      <c r="M561" s="213"/>
      <c r="N561" s="213"/>
      <c r="O561" s="216"/>
      <c r="P561" s="216"/>
    </row>
    <row r="562" spans="1:16" ht="12" customHeight="1" x14ac:dyDescent="0.25">
      <c r="A562" s="21"/>
      <c r="B562" s="20"/>
      <c r="C562" s="535" t="s">
        <v>518</v>
      </c>
      <c r="D562" s="486"/>
      <c r="E562" s="486"/>
      <c r="F562" s="486"/>
      <c r="G562" s="486"/>
      <c r="H562" s="486"/>
      <c r="I562" s="486"/>
      <c r="J562" s="486"/>
      <c r="K562" s="486"/>
      <c r="L562" s="486"/>
      <c r="M562" s="486"/>
      <c r="N562" s="486"/>
      <c r="O562" s="487"/>
      <c r="P562" s="487"/>
    </row>
    <row r="563" spans="1:16" ht="7.95" customHeight="1" x14ac:dyDescent="0.25">
      <c r="A563" s="21"/>
      <c r="B563" s="20"/>
      <c r="C563" s="173"/>
      <c r="D563" s="235"/>
      <c r="E563" s="215"/>
      <c r="F563" s="215"/>
      <c r="G563" s="215"/>
      <c r="H563" s="215"/>
      <c r="I563" s="215"/>
      <c r="J563" s="215"/>
      <c r="K563" s="215"/>
      <c r="L563" s="215"/>
      <c r="M563" s="215"/>
      <c r="N563" s="215"/>
      <c r="O563" s="7"/>
      <c r="P563" s="7"/>
    </row>
    <row r="564" spans="1:16" ht="12" x14ac:dyDescent="0.25">
      <c r="A564" s="21"/>
      <c r="B564" s="20"/>
      <c r="C564" s="535" t="s">
        <v>292</v>
      </c>
      <c r="D564" s="486"/>
      <c r="E564" s="486"/>
      <c r="F564" s="486"/>
      <c r="G564" s="486"/>
      <c r="H564" s="486"/>
      <c r="I564" s="486"/>
      <c r="J564" s="486"/>
      <c r="K564" s="486"/>
      <c r="L564" s="486"/>
      <c r="M564" s="486"/>
      <c r="N564" s="486"/>
      <c r="O564" s="487"/>
      <c r="P564" s="487"/>
    </row>
    <row r="565" spans="1:16" ht="4.95" customHeight="1" x14ac:dyDescent="0.25">
      <c r="A565" s="21"/>
      <c r="B565" s="20"/>
      <c r="C565" s="173"/>
      <c r="D565" s="173"/>
      <c r="E565" s="173"/>
      <c r="F565" s="173"/>
      <c r="G565" s="173"/>
      <c r="H565" s="173"/>
      <c r="I565" s="173"/>
      <c r="J565" s="173"/>
      <c r="K565" s="173"/>
      <c r="L565" s="173"/>
      <c r="M565" s="173"/>
      <c r="N565" s="173"/>
      <c r="O565" s="7"/>
      <c r="P565" s="7"/>
    </row>
    <row r="566" spans="1:16" ht="47.4" customHeight="1" x14ac:dyDescent="0.25">
      <c r="A566" s="21"/>
      <c r="B566" s="20"/>
      <c r="C566" s="471" t="s">
        <v>293</v>
      </c>
      <c r="D566" s="486"/>
      <c r="E566" s="486"/>
      <c r="F566" s="486"/>
      <c r="G566" s="486"/>
      <c r="H566" s="486"/>
      <c r="I566" s="486"/>
      <c r="J566" s="486"/>
      <c r="K566" s="486"/>
      <c r="L566" s="486"/>
      <c r="M566" s="486"/>
      <c r="N566" s="486"/>
      <c r="O566" s="487"/>
      <c r="P566" s="487"/>
    </row>
    <row r="567" spans="1:16" ht="7.95" customHeight="1" x14ac:dyDescent="0.25">
      <c r="A567" s="21"/>
      <c r="B567" s="20"/>
      <c r="C567" s="173"/>
      <c r="D567" s="173"/>
      <c r="E567" s="173"/>
      <c r="F567" s="173"/>
      <c r="G567" s="173"/>
      <c r="H567" s="173"/>
      <c r="I567" s="173"/>
      <c r="J567" s="173"/>
      <c r="K567" s="173"/>
      <c r="L567" s="173"/>
      <c r="M567" s="173"/>
      <c r="N567" s="173"/>
      <c r="O567" s="7"/>
      <c r="P567" s="7"/>
    </row>
    <row r="568" spans="1:16" s="21" customFormat="1" ht="12.6" x14ac:dyDescent="0.25">
      <c r="A568" s="2"/>
      <c r="B568" s="6"/>
      <c r="C568" s="485" t="s">
        <v>405</v>
      </c>
      <c r="D568" s="446"/>
      <c r="E568" s="486"/>
      <c r="F568" s="486"/>
      <c r="G568" s="486"/>
      <c r="H568" s="486"/>
      <c r="I568" s="486"/>
      <c r="J568" s="486"/>
      <c r="K568" s="486"/>
      <c r="L568" s="486"/>
      <c r="M568" s="486"/>
      <c r="N568" s="486"/>
      <c r="O568" s="487"/>
      <c r="P568" s="487"/>
    </row>
    <row r="569" spans="1:16" s="21" customFormat="1" ht="7.95" customHeight="1" x14ac:dyDescent="0.25">
      <c r="A569" s="2"/>
      <c r="B569" s="6"/>
      <c r="C569" s="173"/>
      <c r="D569" s="173"/>
      <c r="E569" s="173"/>
      <c r="F569" s="173"/>
      <c r="G569" s="173"/>
      <c r="H569" s="173"/>
      <c r="I569" s="173"/>
      <c r="J569" s="173"/>
      <c r="K569" s="173"/>
      <c r="L569" s="173"/>
      <c r="M569" s="173"/>
      <c r="N569" s="173"/>
      <c r="O569" s="6"/>
      <c r="P569" s="6"/>
    </row>
    <row r="570" spans="1:16" s="21" customFormat="1" ht="26.4" customHeight="1" x14ac:dyDescent="0.25">
      <c r="A570" s="2"/>
      <c r="B570" s="6"/>
      <c r="C570" s="539" t="s">
        <v>519</v>
      </c>
      <c r="D570" s="730"/>
      <c r="E570" s="730"/>
      <c r="F570" s="730"/>
      <c r="G570" s="730"/>
      <c r="H570" s="730"/>
      <c r="I570" s="730"/>
      <c r="J570" s="730"/>
      <c r="K570" s="730"/>
      <c r="L570" s="730"/>
      <c r="M570" s="730"/>
      <c r="N570" s="730"/>
      <c r="O570" s="534"/>
      <c r="P570" s="534"/>
    </row>
    <row r="571" spans="1:16" s="21" customFormat="1" ht="4.95" customHeight="1" x14ac:dyDescent="0.25">
      <c r="A571" s="2"/>
      <c r="B571" s="6"/>
      <c r="C571" s="6"/>
      <c r="D571" s="6"/>
      <c r="E571" s="6"/>
      <c r="F571" s="6"/>
      <c r="G571" s="6"/>
      <c r="H571" s="6"/>
      <c r="I571" s="6"/>
      <c r="J571" s="6"/>
      <c r="K571" s="6"/>
      <c r="L571" s="6"/>
      <c r="M571" s="6"/>
      <c r="N571" s="6"/>
      <c r="O571" s="6"/>
      <c r="P571" s="6"/>
    </row>
    <row r="572" spans="1:16" s="21" customFormat="1" ht="12" x14ac:dyDescent="0.25">
      <c r="A572" s="1"/>
      <c r="B572" s="6"/>
      <c r="C572" s="485" t="s">
        <v>294</v>
      </c>
      <c r="D572" s="446"/>
      <c r="E572" s="486"/>
      <c r="F572" s="486"/>
      <c r="G572" s="486"/>
      <c r="H572" s="486"/>
      <c r="I572" s="486"/>
      <c r="J572" s="486"/>
      <c r="K572" s="486"/>
      <c r="L572" s="486"/>
      <c r="M572" s="486"/>
      <c r="N572" s="486"/>
      <c r="O572" s="487"/>
      <c r="P572" s="487"/>
    </row>
    <row r="573" spans="1:16" s="21" customFormat="1" ht="12" x14ac:dyDescent="0.25">
      <c r="A573" s="1"/>
      <c r="B573" s="6"/>
      <c r="C573" s="485" t="s">
        <v>295</v>
      </c>
      <c r="D573" s="446"/>
      <c r="E573" s="486"/>
      <c r="F573" s="486"/>
      <c r="G573" s="486"/>
      <c r="H573" s="486"/>
      <c r="I573" s="486"/>
      <c r="J573" s="486"/>
      <c r="K573" s="486"/>
      <c r="L573" s="486"/>
      <c r="M573" s="486"/>
      <c r="N573" s="486"/>
      <c r="O573" s="487"/>
      <c r="P573" s="487"/>
    </row>
    <row r="574" spans="1:16" s="21" customFormat="1" ht="12" x14ac:dyDescent="0.25">
      <c r="A574" s="1"/>
      <c r="B574" s="6"/>
      <c r="C574" s="485" t="s">
        <v>296</v>
      </c>
      <c r="D574" s="446"/>
      <c r="E574" s="486"/>
      <c r="F574" s="486"/>
      <c r="G574" s="486"/>
      <c r="H574" s="486"/>
      <c r="I574" s="486"/>
      <c r="J574" s="486"/>
      <c r="K574" s="486"/>
      <c r="L574" s="486"/>
      <c r="M574" s="486"/>
      <c r="N574" s="486"/>
      <c r="O574" s="487"/>
      <c r="P574" s="487"/>
    </row>
    <row r="575" spans="1:16" s="21" customFormat="1" ht="12" x14ac:dyDescent="0.25">
      <c r="A575" s="1"/>
      <c r="B575" s="6"/>
      <c r="C575" s="485" t="s">
        <v>297</v>
      </c>
      <c r="D575" s="446"/>
      <c r="E575" s="486"/>
      <c r="F575" s="486"/>
      <c r="G575" s="486"/>
      <c r="H575" s="486"/>
      <c r="I575" s="486"/>
      <c r="J575" s="486"/>
      <c r="K575" s="486"/>
      <c r="L575" s="486"/>
      <c r="M575" s="486"/>
      <c r="N575" s="486"/>
      <c r="O575" s="487"/>
      <c r="P575" s="487"/>
    </row>
    <row r="576" spans="1:16" s="21" customFormat="1" ht="12" x14ac:dyDescent="0.25">
      <c r="A576" s="1"/>
      <c r="B576" s="6"/>
      <c r="C576" s="485" t="s">
        <v>394</v>
      </c>
      <c r="D576" s="446"/>
      <c r="E576" s="486"/>
      <c r="F576" s="486"/>
      <c r="G576" s="486"/>
      <c r="H576" s="486"/>
      <c r="I576" s="486"/>
      <c r="J576" s="486"/>
      <c r="K576" s="486"/>
      <c r="L576" s="486"/>
      <c r="M576" s="486"/>
      <c r="N576" s="486"/>
      <c r="O576" s="487"/>
      <c r="P576" s="487"/>
    </row>
    <row r="577" spans="1:16" s="21" customFormat="1" ht="12" x14ac:dyDescent="0.25">
      <c r="A577" s="1"/>
      <c r="B577" s="6"/>
      <c r="C577" s="485" t="s">
        <v>406</v>
      </c>
      <c r="D577" s="446"/>
      <c r="E577" s="486"/>
      <c r="F577" s="486"/>
      <c r="G577" s="486"/>
      <c r="H577" s="486"/>
      <c r="I577" s="486"/>
      <c r="J577" s="486"/>
      <c r="K577" s="486"/>
      <c r="L577" s="486"/>
      <c r="M577" s="486"/>
      <c r="N577" s="486"/>
      <c r="O577" s="487"/>
      <c r="P577" s="487"/>
    </row>
    <row r="578" spans="1:16" s="21" customFormat="1" ht="7.95" customHeight="1" x14ac:dyDescent="0.25">
      <c r="A578" s="1"/>
      <c r="B578" s="6"/>
      <c r="C578" s="215"/>
      <c r="D578" s="210"/>
      <c r="E578" s="213"/>
      <c r="F578" s="213"/>
      <c r="G578" s="213"/>
      <c r="H578" s="213"/>
      <c r="I578" s="213"/>
      <c r="J578" s="213"/>
      <c r="K578" s="213"/>
      <c r="L578" s="213"/>
      <c r="M578" s="213"/>
      <c r="N578" s="213"/>
      <c r="O578" s="216"/>
      <c r="P578" s="216"/>
    </row>
    <row r="579" spans="1:16" s="21" customFormat="1" x14ac:dyDescent="0.25">
      <c r="A579" s="6"/>
      <c r="B579" s="6"/>
      <c r="C579" s="510" t="s">
        <v>407</v>
      </c>
      <c r="D579" s="510"/>
      <c r="E579" s="510"/>
      <c r="F579" s="510"/>
      <c r="G579" s="510"/>
      <c r="H579" s="510"/>
      <c r="I579" s="510"/>
      <c r="J579" s="510"/>
      <c r="K579" s="510"/>
      <c r="L579" s="510"/>
      <c r="M579" s="510"/>
      <c r="N579" s="510"/>
      <c r="O579" s="510"/>
      <c r="P579" s="510"/>
    </row>
    <row r="580" spans="1:16" s="21" customFormat="1" ht="7.95" customHeight="1" x14ac:dyDescent="0.25">
      <c r="A580" s="6"/>
      <c r="B580" s="1"/>
      <c r="C580" s="6"/>
      <c r="D580" s="6"/>
      <c r="E580" s="6"/>
      <c r="F580" s="6"/>
      <c r="G580" s="6"/>
      <c r="H580" s="6"/>
      <c r="I580" s="6"/>
      <c r="J580" s="6"/>
      <c r="K580" s="6"/>
      <c r="L580" s="6"/>
      <c r="M580" s="6"/>
      <c r="N580" s="6"/>
      <c r="O580" s="6"/>
      <c r="P580" s="6"/>
    </row>
    <row r="581" spans="1:16" ht="12" x14ac:dyDescent="0.25">
      <c r="B581" s="17" t="s">
        <v>38</v>
      </c>
      <c r="C581" s="11" t="s">
        <v>45</v>
      </c>
    </row>
    <row r="582" spans="1:16" s="21" customFormat="1" ht="10.199999999999999" x14ac:dyDescent="0.25">
      <c r="B582" s="20"/>
      <c r="C582" s="20" t="s">
        <v>26</v>
      </c>
    </row>
    <row r="583" spans="1:16" s="146" customFormat="1" ht="25.95" customHeight="1" x14ac:dyDescent="0.2">
      <c r="C583" s="445" t="s">
        <v>520</v>
      </c>
      <c r="D583" s="492"/>
      <c r="E583" s="492"/>
      <c r="F583" s="492"/>
      <c r="G583" s="492"/>
      <c r="H583" s="492"/>
      <c r="I583" s="492"/>
      <c r="J583" s="492"/>
      <c r="K583" s="492"/>
      <c r="L583" s="492"/>
      <c r="M583" s="492"/>
      <c r="N583" s="492"/>
      <c r="O583" s="493"/>
      <c r="P583" s="493"/>
    </row>
    <row r="584" spans="1:16" s="21" customFormat="1" ht="7.95" customHeight="1" x14ac:dyDescent="0.25">
      <c r="B584" s="20"/>
    </row>
    <row r="585" spans="1:16" s="21" customFormat="1" ht="47.4" customHeight="1" x14ac:dyDescent="0.25">
      <c r="B585" s="20"/>
      <c r="C585" s="488" t="s">
        <v>521</v>
      </c>
      <c r="D585" s="488"/>
      <c r="E585" s="488"/>
      <c r="F585" s="488"/>
      <c r="G585" s="488"/>
      <c r="H585" s="488"/>
      <c r="I585" s="488"/>
      <c r="J585" s="488"/>
      <c r="K585" s="488"/>
      <c r="L585" s="488"/>
      <c r="M585" s="488"/>
      <c r="N585" s="488"/>
      <c r="O585" s="489"/>
      <c r="P585" s="489"/>
    </row>
    <row r="586" spans="1:16" s="21" customFormat="1" ht="7.95" customHeight="1" x14ac:dyDescent="0.25">
      <c r="B586" s="20"/>
      <c r="C586" s="232"/>
      <c r="D586" s="232"/>
      <c r="E586" s="177"/>
      <c r="F586" s="177"/>
      <c r="G586" s="177"/>
      <c r="H586" s="177"/>
      <c r="I586" s="232"/>
      <c r="J586" s="232"/>
      <c r="K586" s="232"/>
      <c r="L586" s="232"/>
      <c r="M586" s="232"/>
      <c r="N586" s="232"/>
      <c r="O586" s="108"/>
      <c r="P586" s="108"/>
    </row>
    <row r="587" spans="1:16" s="21" customFormat="1" ht="34.200000000000003" customHeight="1" x14ac:dyDescent="0.2">
      <c r="B587" s="20"/>
      <c r="C587" s="490" t="s">
        <v>408</v>
      </c>
      <c r="D587" s="491"/>
      <c r="E587" s="491"/>
      <c r="F587" s="491"/>
      <c r="G587" s="491"/>
      <c r="H587" s="491"/>
      <c r="I587" s="491"/>
      <c r="J587" s="491"/>
      <c r="K587" s="491"/>
      <c r="L587" s="491"/>
      <c r="M587" s="491"/>
      <c r="N587" s="491"/>
      <c r="O587" s="489"/>
      <c r="P587" s="489"/>
    </row>
    <row r="588" spans="1:16" s="21" customFormat="1" ht="7.95" customHeight="1" x14ac:dyDescent="0.2">
      <c r="B588" s="20"/>
      <c r="C588" s="146"/>
      <c r="D588" s="146"/>
      <c r="E588" s="146"/>
      <c r="F588" s="146"/>
      <c r="G588" s="146"/>
      <c r="H588" s="146"/>
      <c r="I588" s="146"/>
      <c r="J588" s="146"/>
      <c r="K588" s="146"/>
      <c r="L588" s="146"/>
      <c r="M588" s="146"/>
      <c r="N588" s="146"/>
    </row>
    <row r="589" spans="1:16" s="21" customFormat="1" ht="34.200000000000003" customHeight="1" x14ac:dyDescent="0.2">
      <c r="A589" s="1"/>
      <c r="B589" s="6"/>
      <c r="C589" s="445" t="s">
        <v>298</v>
      </c>
      <c r="D589" s="492"/>
      <c r="E589" s="492"/>
      <c r="F589" s="492"/>
      <c r="G589" s="492"/>
      <c r="H589" s="492"/>
      <c r="I589" s="492"/>
      <c r="J589" s="492"/>
      <c r="K589" s="492"/>
      <c r="L589" s="492"/>
      <c r="M589" s="492"/>
      <c r="N589" s="492"/>
      <c r="O589" s="493"/>
      <c r="P589" s="493"/>
    </row>
    <row r="590" spans="1:16" s="21" customFormat="1" ht="7.95" customHeight="1" x14ac:dyDescent="0.2">
      <c r="A590" s="1"/>
      <c r="B590" s="6"/>
      <c r="C590" s="209"/>
      <c r="D590" s="217"/>
      <c r="E590" s="217"/>
      <c r="F590" s="217"/>
      <c r="G590" s="217"/>
      <c r="H590" s="217"/>
      <c r="I590" s="217"/>
      <c r="J590" s="217"/>
      <c r="K590" s="217"/>
      <c r="L590" s="217"/>
      <c r="M590" s="217"/>
      <c r="N590" s="217"/>
      <c r="O590" s="218"/>
      <c r="P590" s="218"/>
    </row>
    <row r="591" spans="1:16" s="21" customFormat="1" ht="24.6" customHeight="1" x14ac:dyDescent="0.2">
      <c r="A591" s="1"/>
      <c r="B591" s="6"/>
      <c r="C591" s="445" t="s">
        <v>299</v>
      </c>
      <c r="D591" s="492"/>
      <c r="E591" s="492"/>
      <c r="F591" s="492"/>
      <c r="G591" s="492"/>
      <c r="H591" s="492"/>
      <c r="I591" s="492"/>
      <c r="J591" s="492"/>
      <c r="K591" s="492"/>
      <c r="L591" s="492"/>
      <c r="M591" s="492"/>
      <c r="N591" s="492"/>
      <c r="O591" s="493"/>
      <c r="P591" s="493"/>
    </row>
    <row r="592" spans="1:16" s="21" customFormat="1" ht="7.95" customHeight="1" x14ac:dyDescent="0.2">
      <c r="A592" s="1"/>
      <c r="B592" s="6"/>
      <c r="C592" s="209"/>
      <c r="D592" s="217"/>
      <c r="E592" s="217"/>
      <c r="F592" s="217"/>
      <c r="G592" s="217"/>
      <c r="H592" s="217"/>
      <c r="I592" s="217"/>
      <c r="J592" s="217"/>
      <c r="K592" s="217"/>
      <c r="L592" s="217"/>
      <c r="M592" s="217"/>
      <c r="N592" s="217"/>
      <c r="O592" s="218"/>
      <c r="P592" s="218"/>
    </row>
    <row r="593" spans="1:16" s="21" customFormat="1" ht="24.6" customHeight="1" x14ac:dyDescent="0.25">
      <c r="A593" s="1"/>
      <c r="B593" s="6"/>
      <c r="C593" s="528" t="s">
        <v>300</v>
      </c>
      <c r="D593" s="529"/>
      <c r="E593" s="529"/>
      <c r="F593" s="529"/>
      <c r="G593" s="529"/>
      <c r="H593" s="529"/>
      <c r="I593" s="529"/>
      <c r="J593" s="529"/>
      <c r="K593" s="529"/>
      <c r="L593" s="529"/>
      <c r="M593" s="529"/>
      <c r="N593" s="529"/>
      <c r="O593" s="493"/>
      <c r="P593" s="493"/>
    </row>
    <row r="594" spans="1:16" s="21" customFormat="1" ht="4.95" customHeight="1" x14ac:dyDescent="0.2">
      <c r="A594" s="1"/>
      <c r="B594" s="6"/>
      <c r="C594" s="209"/>
      <c r="D594" s="217"/>
      <c r="E594" s="217"/>
      <c r="F594" s="217"/>
      <c r="G594" s="217"/>
      <c r="H594" s="217"/>
      <c r="I594" s="217"/>
      <c r="J594" s="217"/>
      <c r="K594" s="217"/>
      <c r="L594" s="217"/>
      <c r="M594" s="217"/>
      <c r="N594" s="217"/>
      <c r="O594" s="218"/>
      <c r="P594" s="218"/>
    </row>
    <row r="595" spans="1:16" s="21" customFormat="1" ht="35.4" customHeight="1" x14ac:dyDescent="0.25">
      <c r="A595" s="1"/>
      <c r="B595" s="6"/>
      <c r="C595" s="530" t="s">
        <v>301</v>
      </c>
      <c r="D595" s="530"/>
      <c r="E595" s="530"/>
      <c r="F595" s="530"/>
      <c r="G595" s="530"/>
      <c r="H595" s="530"/>
      <c r="I595" s="530"/>
      <c r="J595" s="530"/>
      <c r="K595" s="530"/>
      <c r="L595" s="530"/>
      <c r="M595" s="530"/>
      <c r="N595" s="530"/>
      <c r="O595" s="530"/>
      <c r="P595" s="487"/>
    </row>
    <row r="596" spans="1:16" s="21" customFormat="1" ht="12" customHeight="1" x14ac:dyDescent="0.2">
      <c r="A596" s="1"/>
      <c r="B596" s="6"/>
      <c r="C596" s="209"/>
      <c r="D596" s="217"/>
      <c r="E596" s="217"/>
      <c r="F596" s="217"/>
      <c r="G596" s="217"/>
      <c r="H596" s="217"/>
      <c r="I596" s="217"/>
      <c r="J596" s="217"/>
      <c r="K596" s="217"/>
      <c r="L596" s="217"/>
      <c r="M596" s="217"/>
      <c r="N596" s="217"/>
      <c r="O596" s="218"/>
      <c r="P596" s="218"/>
    </row>
    <row r="597" spans="1:16" ht="12" x14ac:dyDescent="0.25">
      <c r="B597" s="17" t="s">
        <v>37</v>
      </c>
      <c r="C597" s="11" t="s">
        <v>46</v>
      </c>
    </row>
    <row r="598" spans="1:16" s="21" customFormat="1" x14ac:dyDescent="0.25">
      <c r="B598" s="20"/>
      <c r="C598" s="3" t="s">
        <v>26</v>
      </c>
      <c r="D598" s="7"/>
      <c r="E598" s="7"/>
      <c r="F598" s="7"/>
      <c r="G598" s="7"/>
      <c r="H598" s="7"/>
      <c r="I598" s="7"/>
      <c r="J598" s="7"/>
      <c r="K598" s="7"/>
      <c r="L598" s="7"/>
      <c r="M598" s="7"/>
      <c r="N598" s="7"/>
      <c r="O598" s="7"/>
      <c r="P598" s="7"/>
    </row>
    <row r="599" spans="1:16" s="21" customFormat="1" ht="12" customHeight="1" x14ac:dyDescent="0.25">
      <c r="A599" s="1"/>
      <c r="B599" s="6"/>
      <c r="C599" s="565" t="s">
        <v>409</v>
      </c>
      <c r="D599" s="565"/>
      <c r="E599" s="565"/>
      <c r="F599" s="565"/>
      <c r="G599" s="565"/>
      <c r="H599" s="565"/>
      <c r="I599" s="565"/>
      <c r="J599" s="565"/>
      <c r="K599" s="565"/>
      <c r="L599" s="565"/>
      <c r="M599" s="565"/>
      <c r="N599" s="565"/>
      <c r="O599" s="565"/>
      <c r="P599" s="566"/>
    </row>
    <row r="600" spans="1:16" s="21" customFormat="1" ht="7.95" customHeight="1" x14ac:dyDescent="0.25">
      <c r="B600" s="20"/>
      <c r="C600" s="6"/>
      <c r="D600" s="6"/>
      <c r="E600" s="6"/>
      <c r="F600" s="6"/>
      <c r="G600" s="6"/>
      <c r="H600" s="6"/>
      <c r="I600" s="6"/>
      <c r="J600" s="6"/>
      <c r="K600" s="6"/>
      <c r="L600" s="6"/>
      <c r="M600" s="6"/>
      <c r="N600" s="6"/>
      <c r="O600" s="6"/>
      <c r="P600" s="6"/>
    </row>
    <row r="601" spans="1:16" s="21" customFormat="1" ht="124.5" customHeight="1" x14ac:dyDescent="0.25">
      <c r="B601" s="20"/>
      <c r="C601" s="567" t="s">
        <v>530</v>
      </c>
      <c r="D601" s="567"/>
      <c r="E601" s="567"/>
      <c r="F601" s="567"/>
      <c r="G601" s="567"/>
      <c r="H601" s="567"/>
      <c r="I601" s="567"/>
      <c r="J601" s="567"/>
      <c r="K601" s="567"/>
      <c r="L601" s="567"/>
      <c r="M601" s="567"/>
      <c r="N601" s="567"/>
      <c r="O601" s="567"/>
      <c r="P601" s="568"/>
    </row>
    <row r="602" spans="1:16" s="21" customFormat="1" ht="7.95" customHeight="1" x14ac:dyDescent="0.25">
      <c r="B602" s="20"/>
      <c r="C602" s="6"/>
      <c r="D602" s="6"/>
      <c r="E602" s="6"/>
      <c r="F602" s="6"/>
      <c r="G602" s="6"/>
      <c r="H602" s="6"/>
      <c r="I602" s="6"/>
      <c r="J602" s="6"/>
      <c r="K602" s="6"/>
      <c r="L602" s="6"/>
      <c r="M602" s="6"/>
      <c r="N602" s="6"/>
      <c r="O602" s="6"/>
      <c r="P602" s="6"/>
    </row>
    <row r="603" spans="1:16" s="21" customFormat="1" ht="24.75" customHeight="1" x14ac:dyDescent="0.25">
      <c r="B603" s="20"/>
      <c r="C603" s="565" t="s">
        <v>410</v>
      </c>
      <c r="D603" s="565"/>
      <c r="E603" s="565"/>
      <c r="F603" s="565"/>
      <c r="G603" s="565"/>
      <c r="H603" s="565"/>
      <c r="I603" s="565"/>
      <c r="J603" s="565"/>
      <c r="K603" s="565"/>
      <c r="L603" s="565"/>
      <c r="M603" s="565"/>
      <c r="N603" s="565"/>
      <c r="O603" s="565"/>
      <c r="P603" s="487"/>
    </row>
    <row r="604" spans="1:16" s="21" customFormat="1" ht="7.95" customHeight="1" x14ac:dyDescent="0.25">
      <c r="B604" s="20"/>
    </row>
    <row r="605" spans="1:16" ht="12" x14ac:dyDescent="0.25">
      <c r="B605" s="17" t="s">
        <v>47</v>
      </c>
      <c r="C605" s="11" t="s">
        <v>48</v>
      </c>
    </row>
    <row r="606" spans="1:16" s="21" customFormat="1" ht="15" customHeight="1" x14ac:dyDescent="0.25">
      <c r="A606" s="6"/>
      <c r="B606" s="17"/>
      <c r="C606" s="480" t="s">
        <v>302</v>
      </c>
      <c r="D606" s="480"/>
      <c r="E606" s="480"/>
      <c r="F606" s="480"/>
      <c r="G606" s="480"/>
      <c r="H606" s="480"/>
      <c r="I606" s="480"/>
      <c r="J606" s="480"/>
      <c r="K606" s="480"/>
      <c r="L606" s="480"/>
      <c r="M606" s="480"/>
      <c r="N606" s="480"/>
      <c r="O606" s="480"/>
      <c r="P606" s="480"/>
    </row>
    <row r="607" spans="1:16" s="21" customFormat="1" ht="9" customHeight="1" x14ac:dyDescent="0.25">
      <c r="B607" s="6"/>
      <c r="C607" s="6"/>
      <c r="D607" s="6"/>
      <c r="E607" s="6"/>
      <c r="F607" s="6"/>
      <c r="G607" s="6"/>
      <c r="H607" s="6"/>
      <c r="I607" s="6"/>
      <c r="J607" s="6"/>
      <c r="K607" s="6"/>
      <c r="L607" s="6"/>
      <c r="M607" s="6"/>
      <c r="N607" s="6"/>
      <c r="O607" s="6"/>
      <c r="P607" s="6"/>
    </row>
    <row r="608" spans="1:16" s="21" customFormat="1" ht="12" x14ac:dyDescent="0.25">
      <c r="A608" s="6"/>
      <c r="B608" s="17" t="s">
        <v>49</v>
      </c>
      <c r="C608" s="11" t="s">
        <v>50</v>
      </c>
      <c r="D608" s="6"/>
      <c r="E608" s="6"/>
      <c r="F608" s="6"/>
      <c r="G608" s="6"/>
      <c r="H608" s="6"/>
      <c r="I608" s="6"/>
      <c r="J608" s="6"/>
      <c r="K608" s="6"/>
      <c r="L608" s="6"/>
      <c r="M608" s="6"/>
      <c r="N608" s="6"/>
      <c r="O608" s="6"/>
      <c r="P608" s="6"/>
    </row>
    <row r="609" spans="1:16" s="21" customFormat="1" ht="12" x14ac:dyDescent="0.25">
      <c r="A609" s="6"/>
      <c r="B609" s="17"/>
      <c r="C609" s="20" t="s">
        <v>27</v>
      </c>
      <c r="D609" s="6"/>
      <c r="E609" s="6"/>
      <c r="F609" s="6"/>
      <c r="G609" s="6"/>
      <c r="H609" s="6"/>
      <c r="I609" s="6"/>
      <c r="J609" s="6"/>
      <c r="K609" s="6"/>
      <c r="L609" s="6"/>
      <c r="M609" s="6"/>
      <c r="N609" s="6"/>
      <c r="O609" s="6"/>
      <c r="P609" s="6"/>
    </row>
    <row r="610" spans="1:16" s="21" customFormat="1" ht="7.2" customHeight="1" thickBot="1" x14ac:dyDescent="0.3">
      <c r="A610" s="6"/>
      <c r="B610" s="17"/>
      <c r="C610" s="11"/>
      <c r="D610" s="6"/>
      <c r="E610" s="6"/>
      <c r="F610" s="6"/>
      <c r="G610" s="6"/>
      <c r="H610" s="6"/>
      <c r="I610" s="6"/>
      <c r="J610" s="6"/>
      <c r="K610" s="6"/>
      <c r="L610" s="6"/>
      <c r="M610" s="6"/>
      <c r="N610" s="6"/>
      <c r="O610" s="6"/>
      <c r="P610" s="6"/>
    </row>
    <row r="611" spans="1:16" s="7" customFormat="1" ht="12.6" customHeight="1" thickBot="1" x14ac:dyDescent="0.3">
      <c r="A611" s="6"/>
      <c r="B611" s="17"/>
      <c r="C611" s="11"/>
      <c r="D611" s="481" t="s">
        <v>303</v>
      </c>
      <c r="E611" s="671"/>
      <c r="F611" s="671"/>
      <c r="G611" s="672"/>
      <c r="H611" s="481"/>
      <c r="I611" s="482"/>
      <c r="J611" s="481"/>
      <c r="K611" s="482"/>
      <c r="L611" s="481" t="s">
        <v>250</v>
      </c>
      <c r="M611" s="482"/>
      <c r="N611" s="6"/>
      <c r="O611" s="6"/>
      <c r="P611" s="6"/>
    </row>
    <row r="612" spans="1:16" s="7" customFormat="1" ht="12" x14ac:dyDescent="0.2">
      <c r="A612" s="6"/>
      <c r="B612" s="17"/>
      <c r="C612" s="11"/>
      <c r="D612" s="178" t="s">
        <v>304</v>
      </c>
      <c r="E612" s="179"/>
      <c r="F612" s="72"/>
      <c r="G612" s="73"/>
      <c r="H612" s="483">
        <v>184432.3</v>
      </c>
      <c r="I612" s="484"/>
      <c r="J612" s="483"/>
      <c r="K612" s="484"/>
      <c r="L612" s="483"/>
      <c r="M612" s="484"/>
      <c r="N612" s="6"/>
      <c r="O612" s="6"/>
      <c r="P612" s="6"/>
    </row>
    <row r="613" spans="1:16" s="7" customFormat="1" ht="12" x14ac:dyDescent="0.2">
      <c r="A613" s="6"/>
      <c r="B613" s="17"/>
      <c r="C613" s="11"/>
      <c r="D613" s="180" t="s">
        <v>411</v>
      </c>
      <c r="E613" s="181"/>
      <c r="F613" s="68"/>
      <c r="G613" s="70"/>
      <c r="H613" s="475">
        <v>41914383.850000001</v>
      </c>
      <c r="I613" s="476"/>
      <c r="J613" s="475">
        <f>H613+H612</f>
        <v>42098816.149999999</v>
      </c>
      <c r="K613" s="476"/>
      <c r="L613" s="475"/>
      <c r="M613" s="476"/>
      <c r="N613" s="6"/>
      <c r="O613" s="6"/>
      <c r="P613" s="6"/>
    </row>
    <row r="614" spans="1:16" s="7" customFormat="1" ht="12" x14ac:dyDescent="0.2">
      <c r="A614" s="6"/>
      <c r="B614" s="17"/>
      <c r="C614" s="11"/>
      <c r="D614" s="182" t="s">
        <v>305</v>
      </c>
      <c r="E614" s="183"/>
      <c r="F614" s="69"/>
      <c r="G614" s="71"/>
      <c r="H614" s="536">
        <v>2057316.1</v>
      </c>
      <c r="I614" s="537"/>
      <c r="J614" s="536"/>
      <c r="K614" s="537"/>
      <c r="L614" s="536"/>
      <c r="M614" s="537"/>
      <c r="N614" s="6"/>
      <c r="O614" s="6"/>
      <c r="P614" s="6"/>
    </row>
    <row r="615" spans="1:16" s="7" customFormat="1" ht="12" x14ac:dyDescent="0.2">
      <c r="A615" s="6"/>
      <c r="B615" s="17"/>
      <c r="C615" s="11"/>
      <c r="D615" s="184" t="s">
        <v>306</v>
      </c>
      <c r="E615" s="185"/>
      <c r="F615" s="21"/>
      <c r="G615" s="31"/>
      <c r="H615" s="477">
        <v>0</v>
      </c>
      <c r="I615" s="478"/>
      <c r="J615" s="477"/>
      <c r="K615" s="478"/>
      <c r="L615" s="477"/>
      <c r="M615" s="478"/>
      <c r="N615" s="6"/>
      <c r="O615" s="6"/>
      <c r="P615" s="6"/>
    </row>
    <row r="616" spans="1:16" s="7" customFormat="1" ht="12.6" thickBot="1" x14ac:dyDescent="0.25">
      <c r="A616" s="6"/>
      <c r="B616" s="17"/>
      <c r="C616" s="11"/>
      <c r="D616" s="184" t="s">
        <v>411</v>
      </c>
      <c r="E616" s="185"/>
      <c r="F616" s="21"/>
      <c r="G616" s="31"/>
      <c r="H616" s="477">
        <v>108312163.84999999</v>
      </c>
      <c r="I616" s="478"/>
      <c r="J616" s="477">
        <f>H616+H615+H614</f>
        <v>110369479.94999999</v>
      </c>
      <c r="K616" s="478"/>
      <c r="L616" s="477"/>
      <c r="M616" s="478"/>
      <c r="N616" s="6"/>
      <c r="O616" s="6"/>
      <c r="P616" s="6"/>
    </row>
    <row r="617" spans="1:16" s="7" customFormat="1" ht="14.4" customHeight="1" thickBot="1" x14ac:dyDescent="0.3">
      <c r="A617" s="6"/>
      <c r="B617" s="17"/>
      <c r="C617" s="11"/>
      <c r="D617" s="572" t="s">
        <v>395</v>
      </c>
      <c r="E617" s="573"/>
      <c r="F617" s="573"/>
      <c r="G617" s="573"/>
      <c r="H617" s="573"/>
      <c r="I617" s="573"/>
      <c r="J617" s="573"/>
      <c r="K617" s="574"/>
      <c r="L617" s="556">
        <f>J613+J616</f>
        <v>152468296.09999999</v>
      </c>
      <c r="M617" s="557"/>
      <c r="N617" s="6"/>
      <c r="O617" s="6"/>
      <c r="P617" s="6"/>
    </row>
    <row r="618" spans="1:16" s="7" customFormat="1" ht="10.95" customHeight="1" x14ac:dyDescent="0.2">
      <c r="A618" s="6"/>
      <c r="B618" s="17"/>
      <c r="C618" s="11"/>
      <c r="D618" s="186" t="s">
        <v>315</v>
      </c>
      <c r="E618" s="185"/>
      <c r="F618" s="21"/>
      <c r="G618" s="31"/>
      <c r="H618" s="477"/>
      <c r="I618" s="478"/>
      <c r="J618" s="477"/>
      <c r="K618" s="478"/>
      <c r="L618" s="477"/>
      <c r="M618" s="478"/>
      <c r="N618" s="6"/>
      <c r="O618" s="6"/>
      <c r="P618" s="6"/>
    </row>
    <row r="619" spans="1:16" s="7" customFormat="1" ht="10.95" customHeight="1" x14ac:dyDescent="0.2">
      <c r="A619" s="6"/>
      <c r="B619" s="17"/>
      <c r="C619" s="11"/>
      <c r="D619" s="187" t="s">
        <v>308</v>
      </c>
      <c r="E619" s="185"/>
      <c r="F619" s="21"/>
      <c r="G619" s="31"/>
      <c r="H619" s="477">
        <v>59499.199999999997</v>
      </c>
      <c r="I619" s="478"/>
      <c r="J619" s="477"/>
      <c r="K619" s="478"/>
      <c r="L619" s="477"/>
      <c r="M619" s="478"/>
      <c r="N619" s="6"/>
      <c r="O619" s="6"/>
      <c r="P619" s="6"/>
    </row>
    <row r="620" spans="1:16" s="7" customFormat="1" ht="10.95" customHeight="1" x14ac:dyDescent="0.2">
      <c r="A620" s="6"/>
      <c r="B620" s="17"/>
      <c r="C620" s="11"/>
      <c r="D620" s="188" t="s">
        <v>310</v>
      </c>
      <c r="E620" s="181"/>
      <c r="F620" s="68"/>
      <c r="G620" s="70"/>
      <c r="H620" s="475">
        <v>73194.58</v>
      </c>
      <c r="I620" s="476"/>
      <c r="J620" s="475">
        <f>H620+H619</f>
        <v>132693.78</v>
      </c>
      <c r="K620" s="476"/>
      <c r="L620" s="475"/>
      <c r="M620" s="476"/>
      <c r="N620" s="6"/>
      <c r="O620" s="6"/>
      <c r="P620" s="6"/>
    </row>
    <row r="621" spans="1:16" s="7" customFormat="1" ht="10.95" customHeight="1" x14ac:dyDescent="0.2">
      <c r="A621" s="6"/>
      <c r="B621" s="17"/>
      <c r="C621" s="11"/>
      <c r="D621" s="186" t="s">
        <v>309</v>
      </c>
      <c r="E621" s="185"/>
      <c r="F621" s="21"/>
      <c r="G621" s="31"/>
      <c r="H621" s="477"/>
      <c r="I621" s="478"/>
      <c r="J621" s="477"/>
      <c r="K621" s="478"/>
      <c r="L621" s="477"/>
      <c r="M621" s="478"/>
      <c r="N621" s="6"/>
      <c r="O621" s="6"/>
      <c r="P621" s="6"/>
    </row>
    <row r="622" spans="1:16" s="7" customFormat="1" ht="10.95" customHeight="1" x14ac:dyDescent="0.2">
      <c r="A622" s="6"/>
      <c r="B622" s="17"/>
      <c r="C622" s="11"/>
      <c r="D622" s="187" t="s">
        <v>308</v>
      </c>
      <c r="E622" s="185"/>
      <c r="F622" s="21"/>
      <c r="G622" s="31"/>
      <c r="H622" s="477">
        <v>1020994.78</v>
      </c>
      <c r="I622" s="478"/>
      <c r="J622" s="477"/>
      <c r="K622" s="478"/>
      <c r="L622" s="477"/>
      <c r="M622" s="478"/>
      <c r="N622" s="6"/>
      <c r="O622" s="6"/>
      <c r="P622" s="6"/>
    </row>
    <row r="623" spans="1:16" s="7" customFormat="1" ht="10.95" customHeight="1" x14ac:dyDescent="0.2">
      <c r="A623" s="6"/>
      <c r="B623" s="17"/>
      <c r="C623" s="11"/>
      <c r="D623" s="188" t="s">
        <v>310</v>
      </c>
      <c r="E623" s="181"/>
      <c r="F623" s="68"/>
      <c r="G623" s="70"/>
      <c r="H623" s="475">
        <v>3737782.9</v>
      </c>
      <c r="I623" s="476"/>
      <c r="J623" s="475">
        <f>H623+H622</f>
        <v>4758777.68</v>
      </c>
      <c r="K623" s="476"/>
      <c r="L623" s="475"/>
      <c r="M623" s="476"/>
      <c r="N623" s="6"/>
      <c r="O623" s="6"/>
      <c r="P623" s="6"/>
    </row>
    <row r="624" spans="1:16" s="7" customFormat="1" ht="10.95" customHeight="1" x14ac:dyDescent="0.2">
      <c r="A624" s="6"/>
      <c r="B624" s="17"/>
      <c r="C624" s="11"/>
      <c r="D624" s="186" t="s">
        <v>314</v>
      </c>
      <c r="E624" s="185"/>
      <c r="F624" s="21"/>
      <c r="G624" s="31"/>
      <c r="H624" s="477"/>
      <c r="I624" s="478"/>
      <c r="J624" s="477"/>
      <c r="K624" s="478"/>
      <c r="L624" s="477"/>
      <c r="M624" s="478"/>
      <c r="N624" s="6"/>
      <c r="O624" s="6"/>
      <c r="P624" s="6"/>
    </row>
    <row r="625" spans="1:16" s="7" customFormat="1" ht="10.95" customHeight="1" x14ac:dyDescent="0.2">
      <c r="A625" s="6"/>
      <c r="B625" s="17"/>
      <c r="C625" s="11"/>
      <c r="D625" s="188" t="s">
        <v>310</v>
      </c>
      <c r="E625" s="181"/>
      <c r="F625" s="68"/>
      <c r="G625" s="70"/>
      <c r="H625" s="475">
        <v>171644.54</v>
      </c>
      <c r="I625" s="476"/>
      <c r="J625" s="475">
        <f>H625</f>
        <v>171644.54</v>
      </c>
      <c r="K625" s="476"/>
      <c r="L625" s="475"/>
      <c r="M625" s="476"/>
      <c r="N625" s="6"/>
      <c r="O625" s="6"/>
      <c r="P625" s="6"/>
    </row>
    <row r="626" spans="1:16" s="7" customFormat="1" ht="10.95" customHeight="1" x14ac:dyDescent="0.2">
      <c r="A626" s="6"/>
      <c r="B626" s="17"/>
      <c r="C626" s="11"/>
      <c r="D626" s="186" t="s">
        <v>329</v>
      </c>
      <c r="E626" s="185"/>
      <c r="F626" s="21"/>
      <c r="G626" s="31"/>
      <c r="H626" s="477"/>
      <c r="I626" s="478"/>
      <c r="J626" s="477"/>
      <c r="K626" s="478"/>
      <c r="L626" s="477"/>
      <c r="M626" s="478"/>
      <c r="N626" s="6"/>
      <c r="O626" s="6"/>
      <c r="P626" s="6"/>
    </row>
    <row r="627" spans="1:16" s="7" customFormat="1" ht="10.95" customHeight="1" x14ac:dyDescent="0.2">
      <c r="A627" s="6"/>
      <c r="B627" s="17"/>
      <c r="C627" s="11"/>
      <c r="D627" s="187" t="s">
        <v>308</v>
      </c>
      <c r="E627" s="185"/>
      <c r="F627" s="21"/>
      <c r="G627" s="31"/>
      <c r="H627" s="477">
        <f>1458647.95</f>
        <v>1458647.95</v>
      </c>
      <c r="I627" s="478"/>
      <c r="J627" s="477"/>
      <c r="K627" s="478"/>
      <c r="L627" s="477"/>
      <c r="M627" s="478"/>
      <c r="N627" s="6"/>
      <c r="O627" s="6"/>
      <c r="P627" s="6"/>
    </row>
    <row r="628" spans="1:16" s="7" customFormat="1" ht="10.95" customHeight="1" x14ac:dyDescent="0.2">
      <c r="A628" s="6"/>
      <c r="B628" s="17"/>
      <c r="C628" s="11"/>
      <c r="D628" s="187" t="s">
        <v>308</v>
      </c>
      <c r="E628" s="185"/>
      <c r="F628" s="21"/>
      <c r="G628" s="31"/>
      <c r="H628" s="477">
        <v>170171.93</v>
      </c>
      <c r="I628" s="478"/>
      <c r="J628" s="477"/>
      <c r="K628" s="478"/>
      <c r="L628" s="477"/>
      <c r="M628" s="478"/>
      <c r="N628" s="6"/>
      <c r="O628" s="6"/>
      <c r="P628" s="6"/>
    </row>
    <row r="629" spans="1:16" s="7" customFormat="1" ht="10.95" customHeight="1" x14ac:dyDescent="0.2">
      <c r="A629" s="6"/>
      <c r="B629" s="17"/>
      <c r="C629" s="11"/>
      <c r="D629" s="188" t="s">
        <v>310</v>
      </c>
      <c r="E629" s="181"/>
      <c r="F629" s="68"/>
      <c r="G629" s="70"/>
      <c r="H629" s="475">
        <v>5060.87</v>
      </c>
      <c r="I629" s="476"/>
      <c r="J629" s="720">
        <f>H629+H628+H627</f>
        <v>1633880.75</v>
      </c>
      <c r="K629" s="476"/>
      <c r="L629" s="475"/>
      <c r="M629" s="476"/>
      <c r="N629" s="6"/>
      <c r="O629" s="6"/>
      <c r="P629" s="6"/>
    </row>
    <row r="630" spans="1:16" s="7" customFormat="1" ht="10.95" customHeight="1" x14ac:dyDescent="0.2">
      <c r="A630" s="6"/>
      <c r="B630" s="17"/>
      <c r="C630" s="11"/>
      <c r="D630" s="186" t="s">
        <v>311</v>
      </c>
      <c r="E630" s="185"/>
      <c r="F630" s="21"/>
      <c r="G630" s="31"/>
      <c r="H630" s="477"/>
      <c r="I630" s="478"/>
      <c r="J630" s="477"/>
      <c r="K630" s="478"/>
      <c r="L630" s="477"/>
      <c r="M630" s="478"/>
      <c r="N630" s="6"/>
      <c r="O630" s="6"/>
      <c r="P630" s="6"/>
    </row>
    <row r="631" spans="1:16" s="7" customFormat="1" ht="10.95" customHeight="1" x14ac:dyDescent="0.2">
      <c r="A631" s="6"/>
      <c r="B631" s="17"/>
      <c r="C631" s="11"/>
      <c r="D631" s="187" t="s">
        <v>312</v>
      </c>
      <c r="E631" s="185"/>
      <c r="F631" s="21"/>
      <c r="G631" s="31"/>
      <c r="H631" s="477">
        <v>305000</v>
      </c>
      <c r="I631" s="478"/>
      <c r="J631" s="477"/>
      <c r="K631" s="478"/>
      <c r="L631" s="477"/>
      <c r="M631" s="478"/>
      <c r="N631" s="6"/>
      <c r="O631" s="6"/>
      <c r="P631" s="6"/>
    </row>
    <row r="632" spans="1:16" s="7" customFormat="1" ht="10.95" customHeight="1" x14ac:dyDescent="0.2">
      <c r="A632" s="6"/>
      <c r="B632" s="17"/>
      <c r="C632" s="11"/>
      <c r="D632" s="188" t="s">
        <v>313</v>
      </c>
      <c r="E632" s="181"/>
      <c r="F632" s="68"/>
      <c r="G632" s="70"/>
      <c r="H632" s="475">
        <v>206569.9</v>
      </c>
      <c r="I632" s="476"/>
      <c r="J632" s="475">
        <f>H632+H631</f>
        <v>511569.9</v>
      </c>
      <c r="K632" s="476"/>
      <c r="L632" s="475"/>
      <c r="M632" s="476"/>
      <c r="N632" s="6"/>
      <c r="O632" s="6"/>
      <c r="P632" s="6"/>
    </row>
    <row r="633" spans="1:16" s="7" customFormat="1" ht="10.95" customHeight="1" x14ac:dyDescent="0.2">
      <c r="A633" s="6"/>
      <c r="B633" s="17"/>
      <c r="C633" s="11"/>
      <c r="D633" s="186" t="s">
        <v>307</v>
      </c>
      <c r="E633" s="185"/>
      <c r="F633" s="21"/>
      <c r="G633" s="31"/>
      <c r="H633" s="477"/>
      <c r="I633" s="668"/>
      <c r="J633" s="667"/>
      <c r="K633" s="668"/>
      <c r="L633" s="667"/>
      <c r="M633" s="668"/>
      <c r="N633" s="6"/>
      <c r="O633" s="6"/>
      <c r="P633" s="6"/>
    </row>
    <row r="634" spans="1:16" s="7" customFormat="1" ht="10.95" customHeight="1" thickBot="1" x14ac:dyDescent="0.25">
      <c r="A634" s="6"/>
      <c r="B634" s="17"/>
      <c r="C634" s="11"/>
      <c r="D634" s="188" t="s">
        <v>308</v>
      </c>
      <c r="E634" s="181"/>
      <c r="F634" s="68"/>
      <c r="G634" s="70"/>
      <c r="H634" s="475">
        <v>1104264.03</v>
      </c>
      <c r="I634" s="476"/>
      <c r="J634" s="475">
        <v>1104264.03</v>
      </c>
      <c r="K634" s="476"/>
      <c r="L634" s="475"/>
      <c r="M634" s="476"/>
      <c r="N634" s="6"/>
      <c r="O634" s="6"/>
      <c r="P634" s="6"/>
    </row>
    <row r="635" spans="1:16" s="7" customFormat="1" ht="13.8" thickBot="1" x14ac:dyDescent="0.3">
      <c r="A635" s="6"/>
      <c r="B635" s="17"/>
      <c r="C635" s="11"/>
      <c r="D635" s="572" t="s">
        <v>396</v>
      </c>
      <c r="E635" s="573"/>
      <c r="F635" s="573"/>
      <c r="G635" s="573"/>
      <c r="H635" s="573"/>
      <c r="I635" s="573"/>
      <c r="J635" s="734">
        <f>SUM(J618:K634)</f>
        <v>8312830.6800000006</v>
      </c>
      <c r="K635" s="735"/>
      <c r="L635" s="556"/>
      <c r="M635" s="557"/>
      <c r="N635" s="6"/>
      <c r="O635" s="6"/>
      <c r="P635" s="6"/>
    </row>
    <row r="636" spans="1:16" s="7" customFormat="1" ht="10.95" customHeight="1" x14ac:dyDescent="0.2">
      <c r="A636" s="6"/>
      <c r="B636" s="17"/>
      <c r="C636" s="11"/>
      <c r="D636" s="187" t="s">
        <v>346</v>
      </c>
      <c r="E636" s="185"/>
      <c r="F636" s="21"/>
      <c r="G636" s="31"/>
      <c r="H636" s="477"/>
      <c r="I636" s="478"/>
      <c r="J636" s="477">
        <v>4750</v>
      </c>
      <c r="K636" s="478"/>
      <c r="L636" s="477"/>
      <c r="M636" s="478"/>
      <c r="N636" s="6"/>
      <c r="O636" s="6"/>
      <c r="P636" s="6"/>
    </row>
    <row r="637" spans="1:16" s="7" customFormat="1" ht="4.95" customHeight="1" thickBot="1" x14ac:dyDescent="0.3">
      <c r="A637" s="6"/>
      <c r="B637" s="17"/>
      <c r="C637" s="11"/>
      <c r="D637" s="189"/>
      <c r="E637" s="190"/>
      <c r="F637" s="74"/>
      <c r="G637" s="74"/>
      <c r="H637" s="727"/>
      <c r="I637" s="728"/>
      <c r="J637" s="727"/>
      <c r="K637" s="728"/>
      <c r="L637" s="727"/>
      <c r="M637" s="728"/>
      <c r="N637" s="6"/>
      <c r="O637" s="6"/>
      <c r="P637" s="6"/>
    </row>
    <row r="638" spans="1:16" s="21" customFormat="1" ht="13.8" thickBot="1" x14ac:dyDescent="0.3">
      <c r="A638" s="31"/>
      <c r="B638" s="76"/>
      <c r="C638" s="77"/>
      <c r="D638" s="572" t="s">
        <v>397</v>
      </c>
      <c r="E638" s="573"/>
      <c r="F638" s="573"/>
      <c r="G638" s="573"/>
      <c r="H638" s="573"/>
      <c r="I638" s="573"/>
      <c r="J638" s="573"/>
      <c r="K638" s="574"/>
      <c r="L638" s="693">
        <f>J636+J635</f>
        <v>8317580.6800000006</v>
      </c>
      <c r="M638" s="694"/>
      <c r="N638" s="31"/>
      <c r="O638" s="31"/>
      <c r="P638" s="31"/>
    </row>
    <row r="639" spans="1:16" s="21" customFormat="1" ht="15" customHeight="1" thickBot="1" x14ac:dyDescent="0.3">
      <c r="A639" s="6"/>
      <c r="B639" s="17"/>
      <c r="C639" s="11"/>
      <c r="D639" s="707" t="s">
        <v>398</v>
      </c>
      <c r="E639" s="708"/>
      <c r="F639" s="708"/>
      <c r="G639" s="708"/>
      <c r="H639" s="708"/>
      <c r="I639" s="708"/>
      <c r="J639" s="708"/>
      <c r="K639" s="709"/>
      <c r="L639" s="719">
        <f>L638+L617</f>
        <v>160785876.78</v>
      </c>
      <c r="M639" s="699"/>
      <c r="N639" s="102"/>
      <c r="O639" s="6"/>
      <c r="P639" s="6"/>
    </row>
    <row r="640" spans="1:16" s="21" customFormat="1" ht="15" customHeight="1" x14ac:dyDescent="0.25">
      <c r="A640" s="6"/>
      <c r="B640" s="17"/>
      <c r="C640" s="11"/>
      <c r="D640" s="191"/>
      <c r="E640" s="191"/>
      <c r="F640" s="191"/>
      <c r="G640" s="191"/>
      <c r="H640" s="191"/>
      <c r="I640" s="191"/>
      <c r="J640" s="191"/>
      <c r="K640" s="191"/>
      <c r="L640" s="192"/>
      <c r="M640" s="103"/>
      <c r="N640" s="102"/>
      <c r="O640" s="6"/>
      <c r="P640" s="6"/>
    </row>
    <row r="641" spans="1:16" s="21" customFormat="1" ht="24" customHeight="1" x14ac:dyDescent="0.25">
      <c r="A641" s="6"/>
      <c r="B641" s="17"/>
      <c r="C641" s="710" t="s">
        <v>412</v>
      </c>
      <c r="D641" s="710"/>
      <c r="E641" s="710"/>
      <c r="F641" s="710"/>
      <c r="G641" s="710"/>
      <c r="H641" s="710"/>
      <c r="I641" s="710"/>
      <c r="J641" s="710"/>
      <c r="K641" s="710"/>
      <c r="L641" s="710"/>
      <c r="M641" s="710"/>
      <c r="N641" s="710"/>
      <c r="O641" s="710"/>
      <c r="P641" s="710"/>
    </row>
    <row r="642" spans="1:16" s="21" customFormat="1" ht="12" customHeight="1" x14ac:dyDescent="0.25">
      <c r="A642" s="6"/>
      <c r="B642" s="17"/>
      <c r="C642" s="11"/>
      <c r="D642" s="6"/>
      <c r="E642" s="6"/>
      <c r="F642" s="6"/>
      <c r="G642" s="6"/>
      <c r="H642" s="6"/>
      <c r="I642" s="6"/>
      <c r="J642" s="6"/>
      <c r="K642" s="6"/>
      <c r="L642" s="6"/>
      <c r="M642" s="6"/>
      <c r="N642" s="6"/>
      <c r="O642" s="6"/>
      <c r="P642" s="6"/>
    </row>
    <row r="643" spans="1:16" s="21" customFormat="1" ht="12" x14ac:dyDescent="0.25">
      <c r="A643" s="6"/>
      <c r="B643" s="17"/>
      <c r="C643" s="510" t="s">
        <v>325</v>
      </c>
      <c r="D643" s="510"/>
      <c r="E643" s="510"/>
      <c r="F643" s="510"/>
      <c r="G643" s="510"/>
      <c r="H643" s="510"/>
      <c r="I643" s="510"/>
      <c r="J643" s="510"/>
      <c r="K643" s="510"/>
      <c r="L643" s="510"/>
      <c r="M643" s="510"/>
      <c r="N643" s="510"/>
      <c r="O643" s="510"/>
      <c r="P643" s="510"/>
    </row>
    <row r="644" spans="1:16" s="21" customFormat="1" ht="12.6" thickBot="1" x14ac:dyDescent="0.3">
      <c r="A644" s="6"/>
      <c r="B644" s="17"/>
      <c r="C644" s="11"/>
      <c r="D644" s="6"/>
      <c r="E644" s="6"/>
      <c r="F644" s="6"/>
      <c r="G644" s="6"/>
      <c r="H644" s="6"/>
      <c r="I644" s="6"/>
      <c r="J644" s="6"/>
      <c r="K644" s="6"/>
      <c r="L644" s="6"/>
      <c r="M644" s="6"/>
      <c r="N644" s="6"/>
      <c r="O644" s="6"/>
      <c r="P644" s="6"/>
    </row>
    <row r="645" spans="1:16" s="21" customFormat="1" ht="19.95" customHeight="1" thickBot="1" x14ac:dyDescent="0.3">
      <c r="A645" s="6"/>
      <c r="B645" s="17"/>
      <c r="C645" s="11"/>
      <c r="D645" s="6"/>
      <c r="E645" s="6"/>
      <c r="F645" s="544" t="s">
        <v>317</v>
      </c>
      <c r="G645" s="678"/>
      <c r="H645" s="744"/>
      <c r="I645" s="193" t="s">
        <v>79</v>
      </c>
      <c r="J645" s="544"/>
      <c r="K645" s="721"/>
      <c r="L645" s="544" t="s">
        <v>250</v>
      </c>
      <c r="M645" s="721"/>
      <c r="N645" s="6"/>
      <c r="O645" s="6"/>
      <c r="P645" s="6"/>
    </row>
    <row r="646" spans="1:16" s="21" customFormat="1" ht="13.8" thickBot="1" x14ac:dyDescent="0.3">
      <c r="A646" s="6"/>
      <c r="B646" s="17"/>
      <c r="C646" s="11"/>
      <c r="D646" s="6"/>
      <c r="E646" s="6"/>
      <c r="F646" s="731" t="s">
        <v>318</v>
      </c>
      <c r="G646" s="732"/>
      <c r="H646" s="733"/>
      <c r="I646" s="194" t="s">
        <v>319</v>
      </c>
      <c r="J646" s="483">
        <v>2057315.1</v>
      </c>
      <c r="K646" s="484"/>
      <c r="L646" s="483"/>
      <c r="M646" s="484"/>
      <c r="N646" s="6"/>
      <c r="O646" s="6"/>
      <c r="P646" s="6"/>
    </row>
    <row r="647" spans="1:16" s="21" customFormat="1" ht="13.95" customHeight="1" thickBot="1" x14ac:dyDescent="0.3">
      <c r="A647" s="6"/>
      <c r="B647" s="17"/>
      <c r="C647" s="11"/>
      <c r="D647" s="6"/>
      <c r="E647" s="6"/>
      <c r="F647" s="701" t="s">
        <v>350</v>
      </c>
      <c r="G647" s="702"/>
      <c r="H647" s="702"/>
      <c r="I647" s="702"/>
      <c r="J647" s="702"/>
      <c r="K647" s="703"/>
      <c r="L647" s="704">
        <f>J646</f>
        <v>2057315.1</v>
      </c>
      <c r="M647" s="705"/>
      <c r="N647" s="6"/>
      <c r="O647" s="6"/>
      <c r="P647" s="6"/>
    </row>
    <row r="648" spans="1:16" s="21" customFormat="1" ht="13.2" x14ac:dyDescent="0.25">
      <c r="A648" s="6"/>
      <c r="B648" s="17"/>
      <c r="C648" s="11"/>
      <c r="D648" s="6"/>
      <c r="E648" s="6"/>
      <c r="F648" s="724" t="s">
        <v>324</v>
      </c>
      <c r="G648" s="725"/>
      <c r="H648" s="726"/>
      <c r="I648" s="195">
        <v>0.1</v>
      </c>
      <c r="J648" s="711">
        <v>103927.76</v>
      </c>
      <c r="K648" s="712"/>
      <c r="L648" s="475"/>
      <c r="M648" s="476"/>
      <c r="N648" s="6"/>
      <c r="O648" s="6"/>
      <c r="P648" s="6"/>
    </row>
    <row r="649" spans="1:16" s="21" customFormat="1" ht="13.2" x14ac:dyDescent="0.25">
      <c r="A649" s="6"/>
      <c r="B649" s="17"/>
      <c r="C649" s="11"/>
      <c r="D649" s="6"/>
      <c r="E649" s="6"/>
      <c r="F649" s="724" t="s">
        <v>321</v>
      </c>
      <c r="G649" s="725"/>
      <c r="H649" s="726"/>
      <c r="I649" s="195">
        <v>0.1</v>
      </c>
      <c r="J649" s="711">
        <v>3813898.72</v>
      </c>
      <c r="K649" s="712"/>
      <c r="L649" s="206"/>
      <c r="M649" s="207"/>
      <c r="N649" s="6"/>
      <c r="O649" s="6"/>
      <c r="P649" s="6"/>
    </row>
    <row r="650" spans="1:16" s="21" customFormat="1" ht="13.2" x14ac:dyDescent="0.25">
      <c r="A650" s="6"/>
      <c r="B650" s="17"/>
      <c r="C650" s="11"/>
      <c r="D650" s="6"/>
      <c r="E650" s="6"/>
      <c r="F650" s="724" t="s">
        <v>323</v>
      </c>
      <c r="G650" s="725"/>
      <c r="H650" s="726"/>
      <c r="I650" s="195">
        <v>0.3</v>
      </c>
      <c r="J650" s="711">
        <v>151726.26</v>
      </c>
      <c r="K650" s="712"/>
      <c r="L650" s="206"/>
      <c r="M650" s="207"/>
      <c r="N650" s="6"/>
      <c r="O650" s="6"/>
      <c r="P650" s="6"/>
    </row>
    <row r="651" spans="1:16" s="21" customFormat="1" ht="13.2" x14ac:dyDescent="0.25">
      <c r="A651" s="6"/>
      <c r="B651" s="17"/>
      <c r="C651" s="11"/>
      <c r="D651" s="6"/>
      <c r="E651" s="6"/>
      <c r="F651" s="724" t="s">
        <v>330</v>
      </c>
      <c r="G651" s="725"/>
      <c r="H651" s="726"/>
      <c r="I651" s="195">
        <v>0.1</v>
      </c>
      <c r="J651" s="711">
        <v>629467.75</v>
      </c>
      <c r="K651" s="712"/>
      <c r="L651" s="206"/>
      <c r="M651" s="207"/>
      <c r="N651" s="6"/>
      <c r="O651" s="6"/>
      <c r="P651" s="6"/>
    </row>
    <row r="652" spans="1:16" s="21" customFormat="1" ht="13.2" x14ac:dyDescent="0.25">
      <c r="A652" s="6"/>
      <c r="B652" s="17"/>
      <c r="C652" s="11"/>
      <c r="D652" s="6"/>
      <c r="E652" s="6"/>
      <c r="F652" s="724" t="s">
        <v>322</v>
      </c>
      <c r="G652" s="725"/>
      <c r="H652" s="726"/>
      <c r="I652" s="195">
        <v>0.2</v>
      </c>
      <c r="J652" s="711">
        <v>304999.96000000002</v>
      </c>
      <c r="K652" s="712"/>
      <c r="L652" s="711"/>
      <c r="M652" s="712"/>
      <c r="N652" s="6"/>
      <c r="O652" s="6"/>
      <c r="P652" s="6"/>
    </row>
    <row r="653" spans="1:16" s="21" customFormat="1" ht="13.8" thickBot="1" x14ac:dyDescent="0.3">
      <c r="A653" s="6"/>
      <c r="B653" s="17"/>
      <c r="C653" s="11"/>
      <c r="D653" s="6"/>
      <c r="E653" s="6"/>
      <c r="F653" s="741" t="s">
        <v>320</v>
      </c>
      <c r="G653" s="742"/>
      <c r="H653" s="743"/>
      <c r="I653" s="196">
        <v>0.1</v>
      </c>
      <c r="J653" s="475">
        <v>41136.03</v>
      </c>
      <c r="K653" s="476"/>
      <c r="L653" s="536"/>
      <c r="M653" s="537"/>
      <c r="N653" s="6"/>
      <c r="O653" s="6"/>
      <c r="P653" s="6"/>
    </row>
    <row r="654" spans="1:16" s="21" customFormat="1" ht="13.8" thickBot="1" x14ac:dyDescent="0.3">
      <c r="A654" s="6"/>
      <c r="B654" s="17"/>
      <c r="C654" s="11"/>
      <c r="D654" s="6"/>
      <c r="E654" s="6"/>
      <c r="F654" s="701" t="s">
        <v>208</v>
      </c>
      <c r="G654" s="702"/>
      <c r="H654" s="702"/>
      <c r="I654" s="702"/>
      <c r="J654" s="702"/>
      <c r="K654" s="703"/>
      <c r="L654" s="704">
        <f>SUM(J648:K653)</f>
        <v>5045156.4800000004</v>
      </c>
      <c r="M654" s="705"/>
      <c r="N654" s="6"/>
      <c r="O654" s="6"/>
      <c r="P654" s="6"/>
    </row>
    <row r="655" spans="1:16" s="21" customFormat="1" ht="13.8" thickBot="1" x14ac:dyDescent="0.3">
      <c r="A655" s="6"/>
      <c r="B655" s="17"/>
      <c r="C655" s="11"/>
      <c r="D655" s="6"/>
      <c r="E655" s="6"/>
      <c r="F655" s="741" t="s">
        <v>450</v>
      </c>
      <c r="G655" s="742"/>
      <c r="H655" s="743"/>
      <c r="I655" s="196">
        <v>0.2</v>
      </c>
      <c r="J655" s="475">
        <v>791.67</v>
      </c>
      <c r="K655" s="476"/>
      <c r="L655" s="536"/>
      <c r="M655" s="537"/>
      <c r="N655" s="6"/>
      <c r="O655" s="6"/>
      <c r="P655" s="6"/>
    </row>
    <row r="656" spans="1:16" s="21" customFormat="1" ht="13.8" thickBot="1" x14ac:dyDescent="0.3">
      <c r="A656" s="6"/>
      <c r="B656" s="17"/>
      <c r="C656" s="11"/>
      <c r="D656" s="6"/>
      <c r="E656" s="6"/>
      <c r="F656" s="701" t="s">
        <v>449</v>
      </c>
      <c r="G656" s="702"/>
      <c r="H656" s="702"/>
      <c r="I656" s="702"/>
      <c r="J656" s="702"/>
      <c r="K656" s="703"/>
      <c r="L656" s="704">
        <f>J655</f>
        <v>791.67</v>
      </c>
      <c r="M656" s="705"/>
      <c r="N656" s="6"/>
      <c r="O656" s="6"/>
      <c r="P656" s="6"/>
    </row>
    <row r="657" spans="1:17" s="21" customFormat="1" ht="4.95" customHeight="1" thickBot="1" x14ac:dyDescent="0.3">
      <c r="A657" s="6"/>
      <c r="B657" s="17"/>
      <c r="C657" s="11"/>
      <c r="D657" s="6"/>
      <c r="E657" s="6"/>
      <c r="F657" s="722"/>
      <c r="G657" s="723"/>
      <c r="H657" s="723"/>
      <c r="I657" s="197"/>
      <c r="J657" s="650"/>
      <c r="K657" s="651"/>
      <c r="L657" s="650"/>
      <c r="M657" s="651"/>
      <c r="N657" s="6"/>
      <c r="O657" s="6"/>
      <c r="P657" s="6"/>
    </row>
    <row r="658" spans="1:17" s="21" customFormat="1" ht="14.4" customHeight="1" thickBot="1" x14ac:dyDescent="0.3">
      <c r="A658" s="6"/>
      <c r="B658" s="17"/>
      <c r="C658" s="11"/>
      <c r="D658" s="6"/>
      <c r="E658" s="6"/>
      <c r="F658" s="713" t="s">
        <v>399</v>
      </c>
      <c r="G658" s="714"/>
      <c r="H658" s="714"/>
      <c r="I658" s="714"/>
      <c r="J658" s="714"/>
      <c r="K658" s="715"/>
      <c r="L658" s="698">
        <f>L654+L647+L656</f>
        <v>7103263.25</v>
      </c>
      <c r="M658" s="699"/>
      <c r="N658" s="102"/>
      <c r="O658" s="6"/>
      <c r="P658" s="6"/>
    </row>
    <row r="659" spans="1:17" s="21" customFormat="1" ht="14.4" customHeight="1" x14ac:dyDescent="0.25">
      <c r="A659" s="6"/>
      <c r="B659" s="17"/>
      <c r="C659" s="11"/>
      <c r="D659" s="6"/>
      <c r="E659" s="6"/>
      <c r="F659" s="198"/>
      <c r="G659" s="198"/>
      <c r="H659" s="198"/>
      <c r="I659" s="198"/>
      <c r="J659" s="198"/>
      <c r="K659" s="198"/>
      <c r="L659" s="192"/>
      <c r="M659" s="103"/>
      <c r="N659" s="102"/>
      <c r="O659" s="6"/>
      <c r="P659" s="6"/>
    </row>
    <row r="660" spans="1:17" s="21" customFormat="1" x14ac:dyDescent="0.25">
      <c r="B660" s="6"/>
      <c r="C660" s="6"/>
      <c r="D660" s="6"/>
      <c r="E660" s="6"/>
      <c r="F660" s="6"/>
      <c r="G660" s="6"/>
      <c r="H660" s="6"/>
      <c r="I660" s="6"/>
      <c r="J660" s="6"/>
      <c r="K660" s="6"/>
      <c r="L660" s="6"/>
      <c r="M660" s="6"/>
      <c r="N660" s="6"/>
      <c r="O660" s="6"/>
      <c r="P660" s="6"/>
    </row>
    <row r="661" spans="1:17" s="21" customFormat="1" ht="12" x14ac:dyDescent="0.25">
      <c r="A661" s="6"/>
      <c r="B661" s="17" t="s">
        <v>51</v>
      </c>
      <c r="C661" s="11" t="s">
        <v>52</v>
      </c>
      <c r="D661" s="6"/>
      <c r="E661" s="6"/>
      <c r="F661" s="6"/>
      <c r="G661" s="6"/>
      <c r="H661" s="6"/>
      <c r="I661" s="6"/>
      <c r="J661" s="6"/>
      <c r="K661" s="6"/>
      <c r="L661" s="6"/>
      <c r="M661" s="6"/>
      <c r="N661" s="6"/>
      <c r="O661" s="6"/>
      <c r="P661" s="6"/>
    </row>
    <row r="662" spans="1:17" s="21" customFormat="1" ht="17.399999999999999" customHeight="1" thickBot="1" x14ac:dyDescent="0.3">
      <c r="A662" s="6"/>
      <c r="B662" s="17"/>
      <c r="C662" s="510" t="s">
        <v>441</v>
      </c>
      <c r="D662" s="510"/>
      <c r="E662" s="510"/>
      <c r="F662" s="510"/>
      <c r="G662" s="510"/>
      <c r="H662" s="510"/>
      <c r="I662" s="510"/>
      <c r="J662" s="510"/>
      <c r="K662" s="510"/>
      <c r="L662" s="510"/>
      <c r="M662" s="510"/>
      <c r="N662" s="510"/>
      <c r="O662" s="510"/>
      <c r="P662" s="510"/>
    </row>
    <row r="663" spans="1:17" s="21" customFormat="1" ht="10.199999999999999" x14ac:dyDescent="0.25"/>
    <row r="664" spans="1:17" s="21" customFormat="1" ht="12" x14ac:dyDescent="0.25">
      <c r="A664" s="6"/>
      <c r="B664" s="17" t="s">
        <v>53</v>
      </c>
      <c r="C664" s="11" t="s">
        <v>54</v>
      </c>
      <c r="D664" s="6"/>
      <c r="E664" s="6"/>
      <c r="F664" s="6"/>
      <c r="G664" s="6"/>
      <c r="H664" s="6"/>
      <c r="I664" s="6"/>
      <c r="J664" s="6"/>
      <c r="K664" s="6"/>
      <c r="L664" s="6"/>
      <c r="M664" s="6"/>
      <c r="N664" s="6"/>
      <c r="O664" s="6"/>
      <c r="P664" s="6"/>
    </row>
    <row r="665" spans="1:17" s="21" customFormat="1" ht="33.6" customHeight="1" x14ac:dyDescent="0.25">
      <c r="A665" s="6"/>
      <c r="B665" s="17"/>
      <c r="C665" s="480" t="s">
        <v>547</v>
      </c>
      <c r="D665" s="480"/>
      <c r="E665" s="480"/>
      <c r="F665" s="480"/>
      <c r="G665" s="480"/>
      <c r="H665" s="480"/>
      <c r="I665" s="480"/>
      <c r="J665" s="480"/>
      <c r="K665" s="480"/>
      <c r="L665" s="480"/>
      <c r="M665" s="480"/>
      <c r="N665" s="480"/>
      <c r="O665" s="480"/>
      <c r="P665" s="480"/>
      <c r="Q665" s="6"/>
    </row>
    <row r="666" spans="1:17" s="21" customFormat="1" ht="10.199999999999999" customHeight="1" x14ac:dyDescent="0.25">
      <c r="B666" s="6"/>
      <c r="C666" s="6"/>
      <c r="D666" s="6"/>
      <c r="E666" s="6"/>
      <c r="F666" s="6"/>
      <c r="G666" s="6"/>
      <c r="H666" s="6"/>
      <c r="I666" s="6"/>
      <c r="J666" s="6"/>
      <c r="K666" s="6"/>
      <c r="L666" s="6"/>
      <c r="M666" s="6"/>
      <c r="N666" s="6"/>
      <c r="O666" s="6"/>
      <c r="P666" s="6"/>
    </row>
    <row r="667" spans="1:17" s="21" customFormat="1" ht="12" x14ac:dyDescent="0.25">
      <c r="A667" s="6"/>
      <c r="B667" s="17" t="s">
        <v>55</v>
      </c>
      <c r="C667" s="11" t="s">
        <v>56</v>
      </c>
      <c r="D667" s="6"/>
      <c r="E667" s="6"/>
      <c r="F667" s="6"/>
      <c r="G667" s="6"/>
      <c r="H667" s="6"/>
      <c r="I667" s="6"/>
      <c r="J667" s="6"/>
      <c r="K667" s="6"/>
      <c r="L667" s="6"/>
      <c r="M667" s="6"/>
      <c r="N667" s="6"/>
      <c r="O667" s="6"/>
      <c r="P667" s="6"/>
    </row>
    <row r="668" spans="1:17" s="21" customFormat="1" ht="25.2" customHeight="1" x14ac:dyDescent="0.25">
      <c r="A668" s="6"/>
      <c r="B668" s="17"/>
      <c r="C668" s="445" t="s">
        <v>534</v>
      </c>
      <c r="D668" s="486"/>
      <c r="E668" s="486"/>
      <c r="F668" s="486"/>
      <c r="G668" s="486"/>
      <c r="H668" s="486"/>
      <c r="I668" s="486"/>
      <c r="J668" s="486"/>
      <c r="K668" s="486"/>
      <c r="L668" s="486"/>
      <c r="M668" s="486"/>
      <c r="N668" s="486"/>
      <c r="O668" s="487"/>
      <c r="P668" s="487"/>
    </row>
    <row r="669" spans="1:17" s="21" customFormat="1" ht="7.95" customHeight="1" x14ac:dyDescent="0.25">
      <c r="B669" s="6"/>
      <c r="C669" s="6"/>
      <c r="D669" s="6"/>
      <c r="E669" s="6"/>
      <c r="F669" s="6"/>
      <c r="G669" s="6"/>
      <c r="H669" s="6"/>
      <c r="I669" s="6"/>
      <c r="J669" s="6"/>
      <c r="K669" s="6"/>
      <c r="L669" s="6"/>
      <c r="M669" s="6"/>
      <c r="N669" s="6"/>
      <c r="O669" s="6"/>
      <c r="P669" s="6"/>
    </row>
    <row r="670" spans="1:17" s="21" customFormat="1" ht="12" x14ac:dyDescent="0.25">
      <c r="A670" s="6"/>
      <c r="B670" s="17" t="s">
        <v>57</v>
      </c>
      <c r="C670" s="11" t="s">
        <v>58</v>
      </c>
      <c r="D670" s="6"/>
      <c r="E670" s="6"/>
      <c r="F670" s="6"/>
      <c r="G670" s="6"/>
      <c r="H670" s="6"/>
      <c r="I670" s="6"/>
      <c r="J670" s="6"/>
      <c r="K670" s="6"/>
      <c r="L670" s="6"/>
      <c r="M670" s="6"/>
      <c r="N670" s="6"/>
      <c r="O670" s="6"/>
      <c r="P670" s="6"/>
      <c r="Q670" s="6"/>
    </row>
    <row r="671" spans="1:17" ht="13.2" customHeight="1" x14ac:dyDescent="0.25">
      <c r="B671" s="17"/>
      <c r="C671" s="480" t="s">
        <v>413</v>
      </c>
      <c r="D671" s="480"/>
      <c r="E671" s="480"/>
      <c r="F671" s="480"/>
      <c r="G671" s="480"/>
      <c r="H671" s="480"/>
      <c r="I671" s="480"/>
      <c r="J671" s="480"/>
      <c r="K671" s="480"/>
      <c r="L671" s="480"/>
      <c r="M671" s="480"/>
      <c r="N671" s="480"/>
      <c r="O671" s="480"/>
      <c r="P671" s="480"/>
    </row>
    <row r="672" spans="1:17" s="21" customFormat="1" ht="7.95" customHeight="1" x14ac:dyDescent="0.25">
      <c r="B672" s="6"/>
      <c r="C672" s="6"/>
      <c r="D672" s="6"/>
      <c r="E672" s="6"/>
      <c r="F672" s="6"/>
      <c r="G672" s="6"/>
      <c r="H672" s="6"/>
      <c r="I672" s="6"/>
      <c r="J672" s="6"/>
      <c r="K672" s="6"/>
      <c r="L672" s="6"/>
      <c r="M672" s="6"/>
      <c r="N672" s="6"/>
      <c r="O672" s="6"/>
      <c r="P672" s="6"/>
    </row>
    <row r="673" spans="1:19" s="21" customFormat="1" ht="12" x14ac:dyDescent="0.25">
      <c r="A673" s="6"/>
      <c r="B673" s="17" t="s">
        <v>59</v>
      </c>
      <c r="C673" s="11" t="s">
        <v>60</v>
      </c>
      <c r="D673" s="6"/>
      <c r="E673" s="6"/>
      <c r="F673" s="6"/>
      <c r="G673" s="6"/>
      <c r="H673" s="6"/>
      <c r="I673" s="6"/>
      <c r="J673" s="6"/>
      <c r="K673" s="6"/>
      <c r="L673" s="6"/>
      <c r="M673" s="6"/>
      <c r="N673" s="6"/>
      <c r="O673" s="6"/>
      <c r="P673" s="6"/>
    </row>
    <row r="674" spans="1:19" s="21" customFormat="1" x14ac:dyDescent="0.25">
      <c r="C674" s="75" t="s">
        <v>351</v>
      </c>
      <c r="Q674" s="6"/>
    </row>
    <row r="675" spans="1:19" s="21" customFormat="1" ht="71.400000000000006" customHeight="1" x14ac:dyDescent="0.25">
      <c r="B675" s="75"/>
      <c r="C675" s="675" t="s">
        <v>522</v>
      </c>
      <c r="D675" s="675"/>
      <c r="E675" s="675"/>
      <c r="F675" s="675"/>
      <c r="G675" s="675"/>
      <c r="H675" s="675"/>
      <c r="I675" s="675"/>
      <c r="J675" s="675"/>
      <c r="K675" s="675"/>
      <c r="L675" s="675"/>
      <c r="M675" s="675"/>
      <c r="N675" s="675"/>
      <c r="O675" s="675"/>
      <c r="P675" s="675"/>
      <c r="Q675" s="6"/>
    </row>
    <row r="676" spans="1:19" s="21" customFormat="1" ht="7.95" customHeight="1" x14ac:dyDescent="0.25">
      <c r="B676" s="75"/>
      <c r="Q676" s="6"/>
    </row>
    <row r="677" spans="1:19" s="21" customFormat="1" ht="174" customHeight="1" x14ac:dyDescent="0.25">
      <c r="B677" s="75"/>
      <c r="C677" s="480" t="s">
        <v>537</v>
      </c>
      <c r="D677" s="480"/>
      <c r="E677" s="480"/>
      <c r="F677" s="480"/>
      <c r="G677" s="480"/>
      <c r="H677" s="480"/>
      <c r="I677" s="480"/>
      <c r="J677" s="480"/>
      <c r="K677" s="480"/>
      <c r="L677" s="480"/>
      <c r="M677" s="480"/>
      <c r="N677" s="480"/>
      <c r="O677" s="480"/>
      <c r="P677" s="480"/>
      <c r="Q677" s="6"/>
    </row>
    <row r="678" spans="1:19" s="21" customFormat="1" ht="7.95" customHeight="1" x14ac:dyDescent="0.25">
      <c r="B678" s="75"/>
      <c r="Q678" s="6"/>
    </row>
    <row r="679" spans="1:19" s="21" customFormat="1" ht="42.75" customHeight="1" x14ac:dyDescent="0.25">
      <c r="B679" s="75"/>
      <c r="C679" s="480" t="s">
        <v>442</v>
      </c>
      <c r="D679" s="480"/>
      <c r="E679" s="480"/>
      <c r="F679" s="480"/>
      <c r="G679" s="480"/>
      <c r="H679" s="480"/>
      <c r="I679" s="480"/>
      <c r="J679" s="480"/>
      <c r="K679" s="480"/>
      <c r="L679" s="480"/>
      <c r="M679" s="480"/>
      <c r="N679" s="480"/>
      <c r="O679" s="480"/>
      <c r="P679" s="480"/>
      <c r="Q679" s="6"/>
    </row>
    <row r="680" spans="1:19" s="21" customFormat="1" ht="7.95" customHeight="1" x14ac:dyDescent="0.25">
      <c r="B680" s="75"/>
      <c r="Q680" s="6"/>
    </row>
    <row r="681" spans="1:19" s="21" customFormat="1" ht="7.95" customHeight="1" x14ac:dyDescent="0.25">
      <c r="B681" s="75"/>
      <c r="Q681" s="6"/>
    </row>
    <row r="682" spans="1:19" s="21" customFormat="1" ht="12" x14ac:dyDescent="0.25">
      <c r="A682" s="6"/>
      <c r="B682" s="17" t="s">
        <v>61</v>
      </c>
      <c r="C682" s="11" t="s">
        <v>62</v>
      </c>
      <c r="D682" s="6"/>
      <c r="E682" s="6"/>
      <c r="F682" s="6"/>
      <c r="G682" s="6"/>
      <c r="H682" s="6"/>
      <c r="I682" s="6"/>
      <c r="J682" s="6"/>
      <c r="K682" s="6"/>
      <c r="L682" s="6"/>
      <c r="M682" s="6"/>
      <c r="N682" s="6"/>
      <c r="O682" s="6"/>
      <c r="P682" s="6"/>
    </row>
    <row r="683" spans="1:19" s="21" customFormat="1" ht="12" x14ac:dyDescent="0.25">
      <c r="A683" s="6"/>
      <c r="B683" s="17"/>
      <c r="C683" s="510" t="s">
        <v>326</v>
      </c>
      <c r="D683" s="510"/>
      <c r="E683" s="510"/>
      <c r="F683" s="510"/>
      <c r="G683" s="510"/>
      <c r="H683" s="510"/>
      <c r="I683" s="510"/>
      <c r="J683" s="510"/>
      <c r="K683" s="510"/>
      <c r="L683" s="510"/>
      <c r="M683" s="510"/>
      <c r="N683" s="510"/>
      <c r="O683" s="510"/>
      <c r="P683" s="510"/>
      <c r="Q683" s="6"/>
      <c r="R683" s="6"/>
      <c r="S683" s="6"/>
    </row>
    <row r="684" spans="1:19" s="21" customFormat="1" ht="7.95" customHeight="1" x14ac:dyDescent="0.25">
      <c r="B684" s="6"/>
      <c r="C684" s="6"/>
      <c r="D684" s="6"/>
      <c r="E684" s="6"/>
      <c r="F684" s="6"/>
      <c r="G684" s="6"/>
      <c r="H684" s="6"/>
      <c r="I684" s="6"/>
      <c r="J684" s="6"/>
      <c r="K684" s="6"/>
      <c r="L684" s="6"/>
      <c r="M684" s="6"/>
      <c r="N684" s="6"/>
      <c r="O684" s="6"/>
      <c r="P684" s="6"/>
    </row>
    <row r="685" spans="1:19" s="21" customFormat="1" ht="12" x14ac:dyDescent="0.25">
      <c r="A685" s="6"/>
      <c r="B685" s="17" t="s">
        <v>63</v>
      </c>
      <c r="C685" s="11" t="s">
        <v>64</v>
      </c>
      <c r="D685" s="6"/>
      <c r="E685" s="6"/>
      <c r="F685" s="6"/>
      <c r="G685" s="6"/>
      <c r="H685" s="6"/>
      <c r="I685" s="6"/>
      <c r="J685" s="6"/>
      <c r="K685" s="6"/>
      <c r="L685" s="6"/>
      <c r="M685" s="6"/>
      <c r="N685" s="6"/>
      <c r="O685" s="6"/>
      <c r="P685" s="6"/>
      <c r="Q685" s="6"/>
    </row>
    <row r="686" spans="1:19" ht="24" customHeight="1" x14ac:dyDescent="0.25">
      <c r="B686" s="17"/>
      <c r="C686" s="697" t="s">
        <v>538</v>
      </c>
      <c r="D686" s="697"/>
      <c r="E686" s="697"/>
      <c r="F686" s="697"/>
      <c r="G686" s="697"/>
      <c r="H686" s="697"/>
      <c r="I686" s="697"/>
      <c r="J686" s="697"/>
      <c r="K686" s="697"/>
      <c r="L686" s="697"/>
      <c r="M686" s="697"/>
      <c r="N686" s="697"/>
      <c r="O686" s="697"/>
      <c r="P686" s="697"/>
    </row>
    <row r="687" spans="1:19" s="21" customFormat="1" ht="7.95" customHeight="1" x14ac:dyDescent="0.25">
      <c r="B687" s="6"/>
      <c r="C687" s="6"/>
      <c r="D687" s="6"/>
      <c r="E687" s="6"/>
      <c r="F687" s="6"/>
      <c r="G687" s="6"/>
      <c r="H687" s="6"/>
      <c r="I687" s="6"/>
      <c r="J687" s="6"/>
      <c r="K687" s="6"/>
      <c r="L687" s="6"/>
      <c r="M687" s="6"/>
      <c r="N687" s="6"/>
      <c r="O687" s="6"/>
      <c r="P687" s="6"/>
    </row>
    <row r="688" spans="1:19" s="21" customFormat="1" ht="12" x14ac:dyDescent="0.25">
      <c r="A688" s="6"/>
      <c r="B688" s="17" t="s">
        <v>65</v>
      </c>
      <c r="C688" s="11" t="s">
        <v>66</v>
      </c>
      <c r="D688" s="6"/>
      <c r="E688" s="6"/>
      <c r="F688" s="6"/>
      <c r="G688" s="6"/>
      <c r="H688" s="6"/>
      <c r="I688" s="6"/>
      <c r="J688" s="6"/>
      <c r="K688" s="6"/>
      <c r="L688" s="6"/>
      <c r="M688" s="6"/>
      <c r="N688" s="6"/>
      <c r="O688" s="6"/>
      <c r="P688" s="6"/>
      <c r="Q688" s="6"/>
      <c r="R688" s="6"/>
      <c r="S688" s="6"/>
    </row>
    <row r="689" spans="1:16" ht="12" x14ac:dyDescent="0.25">
      <c r="B689" s="17"/>
      <c r="C689" s="510" t="s">
        <v>327</v>
      </c>
      <c r="D689" s="510"/>
      <c r="E689" s="510"/>
      <c r="F689" s="510"/>
      <c r="G689" s="510"/>
      <c r="H689" s="510"/>
      <c r="I689" s="510"/>
      <c r="J689" s="510"/>
      <c r="K689" s="510"/>
      <c r="L689" s="510"/>
      <c r="M689" s="510"/>
      <c r="N689" s="510"/>
      <c r="O689" s="510"/>
      <c r="P689" s="510"/>
    </row>
    <row r="690" spans="1:16" s="21" customFormat="1" ht="12" customHeight="1" x14ac:dyDescent="0.25">
      <c r="B690" s="6"/>
      <c r="C690" s="6"/>
      <c r="D690" s="6"/>
      <c r="E690" s="6"/>
      <c r="F690" s="6"/>
      <c r="G690" s="6"/>
      <c r="H690" s="6"/>
      <c r="I690" s="6"/>
      <c r="J690" s="6"/>
      <c r="K690" s="6"/>
      <c r="L690" s="6"/>
      <c r="M690" s="6"/>
      <c r="N690" s="6"/>
      <c r="O690" s="6"/>
      <c r="P690" s="6"/>
    </row>
    <row r="691" spans="1:16" ht="12" x14ac:dyDescent="0.25">
      <c r="B691" s="17" t="s">
        <v>67</v>
      </c>
      <c r="C691" s="11" t="s">
        <v>68</v>
      </c>
    </row>
    <row r="692" spans="1:16" ht="31.95" customHeight="1" x14ac:dyDescent="0.25">
      <c r="A692" s="7"/>
      <c r="B692" s="7"/>
      <c r="C692" s="686" t="s">
        <v>328</v>
      </c>
      <c r="D692" s="686"/>
      <c r="E692" s="686"/>
      <c r="F692" s="686"/>
      <c r="G692" s="686"/>
      <c r="H692" s="686"/>
      <c r="I692" s="686"/>
      <c r="J692" s="686"/>
      <c r="K692" s="686"/>
      <c r="L692" s="686"/>
      <c r="M692" s="686"/>
      <c r="N692" s="686"/>
      <c r="O692" s="686"/>
      <c r="P692" s="686"/>
    </row>
    <row r="693" spans="1:16" ht="12" customHeight="1" x14ac:dyDescent="0.25"/>
    <row r="694" spans="1:16" ht="12" customHeight="1" x14ac:dyDescent="0.25">
      <c r="C694" s="11" t="s">
        <v>334</v>
      </c>
    </row>
    <row r="695" spans="1:16" ht="36.6" customHeight="1" x14ac:dyDescent="0.25">
      <c r="C695" s="471" t="s">
        <v>457</v>
      </c>
      <c r="D695" s="538"/>
      <c r="E695" s="538"/>
      <c r="F695" s="538"/>
      <c r="G695" s="538"/>
      <c r="H695" s="538"/>
      <c r="I695" s="538"/>
      <c r="J695" s="538"/>
      <c r="K695" s="538"/>
      <c r="L695" s="538"/>
      <c r="M695" s="538"/>
      <c r="N695" s="538"/>
      <c r="O695" s="538"/>
      <c r="P695" s="538"/>
    </row>
    <row r="696" spans="1:16" ht="15" customHeight="1" x14ac:dyDescent="0.25">
      <c r="C696" s="200"/>
      <c r="D696" s="205"/>
      <c r="E696" s="205"/>
      <c r="F696" s="205"/>
      <c r="G696" s="205"/>
      <c r="H696" s="205"/>
      <c r="I696" s="205"/>
      <c r="J696" s="205"/>
      <c r="K696" s="205"/>
      <c r="L696" s="205"/>
      <c r="M696" s="205"/>
      <c r="N696" s="205"/>
      <c r="O696" s="205"/>
      <c r="P696" s="205"/>
    </row>
    <row r="697" spans="1:16" ht="7.95" customHeight="1" thickBot="1" x14ac:dyDescent="0.3"/>
    <row r="698" spans="1:16" ht="13.2" customHeight="1" thickBot="1" x14ac:dyDescent="0.3">
      <c r="E698" s="544" t="s">
        <v>335</v>
      </c>
      <c r="F698" s="678"/>
      <c r="G698" s="678"/>
      <c r="H698" s="679"/>
      <c r="I698" s="680"/>
      <c r="J698" s="665" t="s">
        <v>336</v>
      </c>
      <c r="K698" s="666"/>
    </row>
    <row r="699" spans="1:16" ht="12" customHeight="1" x14ac:dyDescent="0.25">
      <c r="E699" s="681" t="s">
        <v>416</v>
      </c>
      <c r="F699" s="682"/>
      <c r="G699" s="682"/>
      <c r="H699" s="683"/>
      <c r="I699" s="683"/>
      <c r="J699" s="687">
        <v>0</v>
      </c>
      <c r="K699" s="688"/>
    </row>
    <row r="700" spans="1:16" ht="7.95" customHeight="1" x14ac:dyDescent="0.25">
      <c r="E700" s="684"/>
      <c r="F700" s="685"/>
      <c r="G700" s="685"/>
      <c r="H700" s="493"/>
      <c r="I700" s="493"/>
      <c r="J700" s="656"/>
      <c r="K700" s="657"/>
    </row>
    <row r="701" spans="1:16" ht="12" customHeight="1" x14ac:dyDescent="0.25">
      <c r="E701" s="684" t="s">
        <v>338</v>
      </c>
      <c r="F701" s="685"/>
      <c r="G701" s="685"/>
      <c r="H701" s="493"/>
      <c r="I701" s="493"/>
      <c r="J701" s="656">
        <v>4918039.84</v>
      </c>
      <c r="K701" s="657"/>
    </row>
    <row r="702" spans="1:16" ht="12" customHeight="1" x14ac:dyDescent="0.25">
      <c r="E702" s="684" t="s">
        <v>339</v>
      </c>
      <c r="F702" s="685"/>
      <c r="G702" s="685"/>
      <c r="H702" s="493"/>
      <c r="I702" s="493"/>
      <c r="J702" s="656">
        <v>6141931</v>
      </c>
      <c r="K702" s="657"/>
    </row>
    <row r="703" spans="1:16" ht="12" customHeight="1" x14ac:dyDescent="0.25">
      <c r="E703" s="684" t="s">
        <v>340</v>
      </c>
      <c r="F703" s="685"/>
      <c r="G703" s="685"/>
      <c r="H703" s="493"/>
      <c r="I703" s="493"/>
      <c r="J703" s="656">
        <v>6600969.3099999996</v>
      </c>
      <c r="K703" s="657"/>
    </row>
    <row r="704" spans="1:16" ht="12" customHeight="1" x14ac:dyDescent="0.25">
      <c r="E704" s="684" t="s">
        <v>341</v>
      </c>
      <c r="F704" s="685"/>
      <c r="G704" s="685"/>
      <c r="H704" s="493"/>
      <c r="I704" s="493"/>
      <c r="J704" s="656">
        <v>9350824.9800000004</v>
      </c>
      <c r="K704" s="657"/>
    </row>
    <row r="705" spans="3:16" ht="12" customHeight="1" x14ac:dyDescent="0.25">
      <c r="E705" s="684" t="s">
        <v>342</v>
      </c>
      <c r="F705" s="685"/>
      <c r="G705" s="685"/>
      <c r="H705" s="493"/>
      <c r="I705" s="493"/>
      <c r="J705" s="658">
        <v>5327368.4800000004</v>
      </c>
      <c r="K705" s="659"/>
    </row>
    <row r="706" spans="3:16" ht="15" customHeight="1" x14ac:dyDescent="0.25">
      <c r="E706" s="662" t="s">
        <v>337</v>
      </c>
      <c r="F706" s="663"/>
      <c r="G706" s="663"/>
      <c r="H706" s="663"/>
      <c r="I706" s="664"/>
      <c r="J706" s="695">
        <f>SUM(J701:K705)</f>
        <v>32339133.609999999</v>
      </c>
      <c r="K706" s="696"/>
    </row>
    <row r="707" spans="3:16" ht="4.95" customHeight="1" thickBot="1" x14ac:dyDescent="0.3">
      <c r="E707" s="676"/>
      <c r="F707" s="677"/>
      <c r="G707" s="677"/>
      <c r="H707" s="74"/>
      <c r="I707" s="74"/>
      <c r="J707" s="82"/>
      <c r="K707" s="83"/>
    </row>
    <row r="708" spans="3:16" ht="15" customHeight="1" thickBot="1" x14ac:dyDescent="0.3">
      <c r="E708" s="544" t="s">
        <v>316</v>
      </c>
      <c r="F708" s="679"/>
      <c r="G708" s="679"/>
      <c r="H708" s="679"/>
      <c r="I708" s="680"/>
      <c r="J708" s="660">
        <f>J706+J699</f>
        <v>32339133.609999999</v>
      </c>
      <c r="K708" s="661"/>
    </row>
    <row r="709" spans="3:16" ht="15" customHeight="1" x14ac:dyDescent="0.25">
      <c r="E709" s="199"/>
      <c r="F709" s="218"/>
      <c r="G709" s="218"/>
      <c r="H709" s="218"/>
      <c r="I709" s="218"/>
      <c r="J709" s="88"/>
      <c r="K709" s="89"/>
    </row>
    <row r="710" spans="3:16" ht="13.2" customHeight="1" x14ac:dyDescent="0.25">
      <c r="E710" s="199"/>
      <c r="F710" s="218"/>
      <c r="G710" s="218"/>
      <c r="H710" s="218"/>
      <c r="I710" s="218"/>
      <c r="J710" s="88"/>
      <c r="K710" s="89"/>
    </row>
    <row r="711" spans="3:16" ht="12" x14ac:dyDescent="0.25">
      <c r="C711" s="11" t="s">
        <v>352</v>
      </c>
    </row>
    <row r="712" spans="3:16" ht="25.2" customHeight="1" x14ac:dyDescent="0.2">
      <c r="C712" s="539" t="s">
        <v>417</v>
      </c>
      <c r="D712" s="493"/>
      <c r="E712" s="493"/>
      <c r="F712" s="493"/>
      <c r="G712" s="493"/>
      <c r="H712" s="493"/>
      <c r="I712" s="493"/>
      <c r="J712" s="493"/>
      <c r="K712" s="493"/>
      <c r="L712" s="493"/>
      <c r="M712" s="493"/>
      <c r="N712" s="493"/>
      <c r="O712" s="493"/>
      <c r="P712" s="493"/>
    </row>
    <row r="713" spans="3:16" ht="12" customHeight="1" thickBot="1" x14ac:dyDescent="0.25">
      <c r="C713" s="212"/>
      <c r="D713" s="218"/>
      <c r="E713" s="218"/>
      <c r="F713" s="218"/>
      <c r="G713" s="218"/>
      <c r="H713" s="218"/>
      <c r="I713" s="218"/>
      <c r="J713" s="218"/>
      <c r="K713" s="218"/>
      <c r="L713" s="218"/>
      <c r="M713" s="218"/>
      <c r="N713" s="218"/>
      <c r="O713" s="218"/>
      <c r="P713" s="218"/>
    </row>
    <row r="714" spans="3:16" ht="13.8" thickBot="1" x14ac:dyDescent="0.3">
      <c r="E714" s="544" t="s">
        <v>335</v>
      </c>
      <c r="F714" s="678"/>
      <c r="G714" s="678"/>
      <c r="H714" s="679"/>
      <c r="I714" s="680"/>
      <c r="J714" s="665" t="s">
        <v>360</v>
      </c>
      <c r="K714" s="666"/>
      <c r="L714" s="665" t="s">
        <v>361</v>
      </c>
      <c r="M714" s="666"/>
      <c r="N714" s="665" t="s">
        <v>362</v>
      </c>
      <c r="O714" s="666"/>
    </row>
    <row r="715" spans="3:16" ht="4.95" customHeight="1" x14ac:dyDescent="0.25">
      <c r="E715" s="684"/>
      <c r="F715" s="685"/>
      <c r="G715" s="685"/>
      <c r="H715" s="493"/>
      <c r="I715" s="493"/>
      <c r="J715" s="656"/>
      <c r="K715" s="700"/>
      <c r="L715" s="690"/>
      <c r="M715" s="691"/>
      <c r="N715" s="690"/>
      <c r="O715" s="706"/>
    </row>
    <row r="716" spans="3:16" ht="10.95" customHeight="1" x14ac:dyDescent="0.25">
      <c r="E716" s="684" t="s">
        <v>355</v>
      </c>
      <c r="F716" s="685"/>
      <c r="G716" s="685"/>
      <c r="H716" s="493"/>
      <c r="I716" s="493"/>
      <c r="J716" s="654">
        <v>22641235.399999999</v>
      </c>
      <c r="K716" s="689"/>
      <c r="L716" s="654">
        <v>410733.61</v>
      </c>
      <c r="M716" s="689"/>
      <c r="N716" s="654">
        <v>410733.61</v>
      </c>
      <c r="O716" s="655"/>
    </row>
    <row r="717" spans="3:16" ht="10.95" customHeight="1" x14ac:dyDescent="0.25">
      <c r="E717" s="684" t="s">
        <v>356</v>
      </c>
      <c r="F717" s="685"/>
      <c r="G717" s="685"/>
      <c r="H717" s="493"/>
      <c r="I717" s="493"/>
      <c r="J717" s="654">
        <v>5131998.01</v>
      </c>
      <c r="K717" s="689"/>
      <c r="L717" s="654">
        <v>6343216.4800000004</v>
      </c>
      <c r="M717" s="655"/>
      <c r="N717" s="654">
        <v>6228908.9800000004</v>
      </c>
      <c r="O717" s="655"/>
    </row>
    <row r="718" spans="3:16" ht="10.95" customHeight="1" x14ac:dyDescent="0.25">
      <c r="E718" s="684" t="s">
        <v>357</v>
      </c>
      <c r="F718" s="685"/>
      <c r="G718" s="685"/>
      <c r="H718" s="493"/>
      <c r="I718" s="493"/>
      <c r="J718" s="652">
        <f>J716-J717</f>
        <v>17509237.390000001</v>
      </c>
      <c r="K718" s="692"/>
      <c r="L718" s="652">
        <f>L716-L717</f>
        <v>-5932482.8700000001</v>
      </c>
      <c r="M718" s="692"/>
      <c r="N718" s="652">
        <f>N716-N717</f>
        <v>-5818175.3700000001</v>
      </c>
      <c r="O718" s="653"/>
    </row>
    <row r="719" spans="3:16" ht="7.2" customHeight="1" x14ac:dyDescent="0.25">
      <c r="E719" s="684"/>
      <c r="F719" s="685"/>
      <c r="G719" s="685"/>
      <c r="H719" s="493"/>
      <c r="I719" s="493"/>
      <c r="J719" s="654"/>
      <c r="K719" s="689"/>
      <c r="L719" s="654"/>
      <c r="M719" s="689"/>
      <c r="N719" s="654"/>
      <c r="O719" s="655"/>
    </row>
    <row r="720" spans="3:16" ht="10.95" customHeight="1" x14ac:dyDescent="0.25">
      <c r="E720" s="684" t="s">
        <v>414</v>
      </c>
      <c r="F720" s="685"/>
      <c r="G720" s="685"/>
      <c r="H720" s="493"/>
      <c r="I720" s="493"/>
      <c r="J720" s="654">
        <f>J718</f>
        <v>17509237.390000001</v>
      </c>
      <c r="K720" s="689"/>
      <c r="L720" s="654">
        <f>L718</f>
        <v>-5932482.8700000001</v>
      </c>
      <c r="M720" s="689"/>
      <c r="N720" s="654">
        <f>N718</f>
        <v>-5818175.3700000001</v>
      </c>
      <c r="O720" s="655"/>
    </row>
    <row r="721" spans="3:16" ht="10.95" customHeight="1" x14ac:dyDescent="0.25">
      <c r="E721" s="371" t="s">
        <v>358</v>
      </c>
      <c r="F721" s="372"/>
      <c r="G721" s="372"/>
      <c r="H721" s="370"/>
      <c r="I721" s="370"/>
      <c r="J721" s="654">
        <v>0</v>
      </c>
      <c r="K721" s="689"/>
      <c r="L721" s="654">
        <v>0</v>
      </c>
      <c r="M721" s="689"/>
      <c r="N721" s="654">
        <v>0</v>
      </c>
      <c r="O721" s="655"/>
    </row>
    <row r="722" spans="3:16" ht="10.95" customHeight="1" x14ac:dyDescent="0.25">
      <c r="E722" s="371" t="s">
        <v>359</v>
      </c>
      <c r="F722" s="372"/>
      <c r="G722" s="372"/>
      <c r="H722" s="370"/>
      <c r="I722" s="370"/>
      <c r="J722" s="652">
        <f>J720-J721</f>
        <v>17509237.390000001</v>
      </c>
      <c r="K722" s="692"/>
      <c r="L722" s="652">
        <f>L720-L721</f>
        <v>-5932482.8700000001</v>
      </c>
      <c r="M722" s="692"/>
      <c r="N722" s="652">
        <f>N720</f>
        <v>-5818175.3700000001</v>
      </c>
      <c r="O722" s="653"/>
    </row>
    <row r="723" spans="3:16" ht="7.2" customHeight="1" x14ac:dyDescent="0.25">
      <c r="E723" s="371"/>
      <c r="F723" s="372"/>
      <c r="G723" s="372"/>
      <c r="H723" s="370"/>
      <c r="I723" s="370"/>
      <c r="J723" s="278"/>
      <c r="K723" s="282"/>
      <c r="L723" s="278"/>
      <c r="M723" s="282"/>
      <c r="N723" s="278"/>
      <c r="O723" s="279"/>
    </row>
    <row r="724" spans="3:16" ht="10.95" customHeight="1" x14ac:dyDescent="0.25">
      <c r="E724" s="371" t="s">
        <v>353</v>
      </c>
      <c r="F724" s="372"/>
      <c r="G724" s="372"/>
      <c r="H724" s="370"/>
      <c r="I724" s="370"/>
      <c r="J724" s="654">
        <v>0</v>
      </c>
      <c r="K724" s="689"/>
      <c r="L724" s="654">
        <v>0</v>
      </c>
      <c r="M724" s="689"/>
      <c r="N724" s="654">
        <v>0</v>
      </c>
      <c r="O724" s="655"/>
    </row>
    <row r="725" spans="3:16" ht="10.95" customHeight="1" x14ac:dyDescent="0.25">
      <c r="E725" s="371" t="s">
        <v>354</v>
      </c>
      <c r="F725" s="372"/>
      <c r="G725" s="372"/>
      <c r="H725" s="370"/>
      <c r="I725" s="370"/>
      <c r="J725" s="654">
        <v>0</v>
      </c>
      <c r="K725" s="689"/>
      <c r="L725" s="654">
        <v>0</v>
      </c>
      <c r="M725" s="689"/>
      <c r="N725" s="654">
        <v>0</v>
      </c>
      <c r="O725" s="655"/>
    </row>
    <row r="726" spans="3:16" ht="10.95" customHeight="1" x14ac:dyDescent="0.25">
      <c r="E726" s="371" t="s">
        <v>443</v>
      </c>
      <c r="F726" s="372"/>
      <c r="G726" s="372"/>
      <c r="H726" s="370"/>
      <c r="I726" s="370"/>
      <c r="J726" s="654">
        <v>0</v>
      </c>
      <c r="K726" s="689"/>
      <c r="L726" s="654">
        <v>0</v>
      </c>
      <c r="M726" s="689"/>
      <c r="N726" s="654">
        <v>0</v>
      </c>
      <c r="O726" s="655"/>
    </row>
    <row r="727" spans="3:16" ht="4.95" customHeight="1" thickBot="1" x14ac:dyDescent="0.3">
      <c r="E727" s="676"/>
      <c r="F727" s="677"/>
      <c r="G727" s="677"/>
      <c r="H727" s="74"/>
      <c r="I727" s="74"/>
      <c r="J727" s="112"/>
      <c r="K727" s="82"/>
      <c r="L727" s="112"/>
      <c r="M727" s="82"/>
      <c r="N727" s="112"/>
      <c r="O727" s="83"/>
    </row>
    <row r="728" spans="3:16" ht="12" customHeight="1" x14ac:dyDescent="0.25">
      <c r="E728" s="107"/>
      <c r="F728" s="87"/>
      <c r="G728" s="87"/>
      <c r="J728" s="11"/>
      <c r="K728" s="11"/>
      <c r="L728" s="11"/>
      <c r="M728" s="11"/>
      <c r="N728" s="11"/>
      <c r="O728" s="11"/>
    </row>
    <row r="729" spans="3:16" ht="49.2" customHeight="1" x14ac:dyDescent="0.25">
      <c r="C729" s="511" t="s">
        <v>451</v>
      </c>
      <c r="D729" s="512"/>
      <c r="E729" s="512"/>
      <c r="F729" s="512"/>
      <c r="G729" s="512"/>
      <c r="H729" s="512"/>
      <c r="I729" s="512"/>
      <c r="J729" s="512"/>
      <c r="K729" s="512"/>
      <c r="L729" s="512"/>
      <c r="M729" s="512"/>
      <c r="N729" s="512"/>
      <c r="O729" s="512"/>
      <c r="P729" s="512"/>
    </row>
    <row r="730" spans="3:16" ht="12" customHeight="1" x14ac:dyDescent="0.25">
      <c r="C730" s="290"/>
      <c r="D730" s="291"/>
      <c r="E730" s="291"/>
      <c r="F730" s="291"/>
      <c r="G730" s="291"/>
      <c r="H730" s="291"/>
      <c r="I730" s="291"/>
      <c r="J730" s="291"/>
      <c r="K730" s="291"/>
      <c r="L730" s="291"/>
      <c r="M730" s="291"/>
      <c r="N730" s="291"/>
      <c r="O730" s="291"/>
      <c r="P730" s="291"/>
    </row>
    <row r="731" spans="3:16" ht="12" customHeight="1" x14ac:dyDescent="0.25">
      <c r="C731" s="290"/>
      <c r="D731" s="291"/>
      <c r="E731" s="291"/>
      <c r="F731" s="291"/>
      <c r="G731" s="291"/>
      <c r="H731" s="291"/>
      <c r="I731" s="291"/>
      <c r="J731" s="291"/>
      <c r="K731" s="291"/>
      <c r="L731" s="291"/>
      <c r="M731" s="291"/>
      <c r="N731" s="291"/>
      <c r="O731" s="291"/>
      <c r="P731" s="291"/>
    </row>
    <row r="732" spans="3:16" ht="12" customHeight="1" x14ac:dyDescent="0.25">
      <c r="E732" s="107"/>
      <c r="F732" s="87"/>
      <c r="G732" s="87"/>
      <c r="J732" s="11"/>
      <c r="K732" s="11"/>
      <c r="L732" s="11"/>
      <c r="M732" s="11"/>
      <c r="N732" s="11"/>
      <c r="O732" s="11"/>
    </row>
    <row r="733" spans="3:16" ht="11.4" customHeight="1" x14ac:dyDescent="0.25">
      <c r="C733" s="11" t="s">
        <v>524</v>
      </c>
      <c r="E733" s="199"/>
      <c r="F733" s="281"/>
      <c r="G733" s="281"/>
      <c r="H733" s="281"/>
      <c r="I733" s="281"/>
      <c r="J733" s="79"/>
      <c r="K733" s="281"/>
    </row>
    <row r="734" spans="3:16" ht="54.6" customHeight="1" x14ac:dyDescent="0.25">
      <c r="C734" s="528" t="s">
        <v>523</v>
      </c>
      <c r="D734" s="493"/>
      <c r="E734" s="493"/>
      <c r="F734" s="493"/>
      <c r="G734" s="493"/>
      <c r="H734" s="493"/>
      <c r="I734" s="493"/>
      <c r="J734" s="493"/>
      <c r="K734" s="493"/>
      <c r="L734" s="493"/>
      <c r="M734" s="493"/>
      <c r="N734" s="493"/>
      <c r="O734" s="493"/>
      <c r="P734" s="493"/>
    </row>
    <row r="735" spans="3:16" ht="10.95" customHeight="1" x14ac:dyDescent="0.25">
      <c r="C735" s="233"/>
      <c r="D735" s="218"/>
      <c r="E735" s="218"/>
      <c r="F735" s="218"/>
      <c r="G735" s="218"/>
      <c r="H735" s="218"/>
      <c r="I735" s="218"/>
      <c r="J735" s="218"/>
      <c r="K735" s="218"/>
      <c r="L735" s="218"/>
      <c r="M735" s="218"/>
      <c r="N735" s="218"/>
      <c r="O735" s="218"/>
      <c r="P735" s="218"/>
    </row>
    <row r="736" spans="3:16" ht="36.6" customHeight="1" x14ac:dyDescent="0.25">
      <c r="C736" s="528" t="s">
        <v>419</v>
      </c>
      <c r="D736" s="493"/>
      <c r="E736" s="493"/>
      <c r="F736" s="493"/>
      <c r="G736" s="493"/>
      <c r="H736" s="493"/>
      <c r="I736" s="493"/>
      <c r="J736" s="493"/>
      <c r="K736" s="493"/>
      <c r="L736" s="493"/>
      <c r="M736" s="493"/>
      <c r="N736" s="493"/>
      <c r="O736" s="493"/>
      <c r="P736" s="493"/>
    </row>
    <row r="737" spans="3:16" ht="11.4" customHeight="1" x14ac:dyDescent="0.2">
      <c r="C737" s="212"/>
      <c r="D737" s="218"/>
      <c r="E737" s="218"/>
      <c r="F737" s="218"/>
      <c r="G737" s="218"/>
      <c r="H737" s="218"/>
      <c r="I737" s="218"/>
      <c r="J737" s="218"/>
      <c r="K737" s="218"/>
      <c r="L737" s="218"/>
      <c r="M737" s="218"/>
      <c r="N737" s="218"/>
      <c r="O737" s="218"/>
      <c r="P737" s="218"/>
    </row>
    <row r="738" spans="3:16" ht="67.2" customHeight="1" x14ac:dyDescent="0.25">
      <c r="C738" s="471" t="s">
        <v>440</v>
      </c>
      <c r="D738" s="471"/>
      <c r="E738" s="471"/>
      <c r="F738" s="471"/>
      <c r="G738" s="471"/>
      <c r="H738" s="471"/>
      <c r="I738" s="471"/>
      <c r="J738" s="471"/>
      <c r="K738" s="471"/>
      <c r="L738" s="471"/>
      <c r="M738" s="471"/>
      <c r="N738" s="471"/>
      <c r="O738" s="471"/>
      <c r="P738" s="471"/>
    </row>
    <row r="739" spans="3:16" ht="12" customHeight="1" x14ac:dyDescent="0.25">
      <c r="C739" s="274"/>
      <c r="D739" s="274"/>
      <c r="E739" s="274"/>
      <c r="F739" s="274"/>
      <c r="G739" s="274"/>
      <c r="H739" s="274"/>
      <c r="I739" s="274"/>
      <c r="J739" s="274"/>
      <c r="K739" s="274"/>
      <c r="L739" s="274"/>
      <c r="M739" s="274"/>
      <c r="N739" s="274"/>
      <c r="O739" s="274"/>
      <c r="P739" s="274"/>
    </row>
    <row r="740" spans="3:16" ht="12" customHeight="1" x14ac:dyDescent="0.25">
      <c r="C740" s="337"/>
      <c r="D740" s="337"/>
      <c r="E740" s="337"/>
      <c r="F740" s="337"/>
      <c r="G740" s="337"/>
      <c r="H740" s="337"/>
      <c r="I740" s="337"/>
      <c r="J740" s="337"/>
      <c r="K740" s="337"/>
      <c r="L740" s="337"/>
      <c r="M740" s="337"/>
      <c r="N740" s="337"/>
      <c r="O740" s="337"/>
      <c r="P740" s="337"/>
    </row>
    <row r="741" spans="3:16" ht="12" customHeight="1" x14ac:dyDescent="0.25">
      <c r="C741" s="337"/>
      <c r="D741" s="337"/>
      <c r="E741" s="337"/>
      <c r="F741" s="337"/>
      <c r="G741" s="337"/>
      <c r="H741" s="337"/>
      <c r="I741" s="337"/>
      <c r="J741" s="337"/>
      <c r="K741" s="337"/>
      <c r="L741" s="337"/>
      <c r="M741" s="337"/>
      <c r="N741" s="337"/>
      <c r="O741" s="337"/>
      <c r="P741" s="337"/>
    </row>
    <row r="742" spans="3:16" ht="12" customHeight="1" x14ac:dyDescent="0.25">
      <c r="C742" s="337"/>
      <c r="D742" s="337"/>
      <c r="E742" s="337"/>
      <c r="F742" s="337"/>
      <c r="G742" s="337"/>
      <c r="H742" s="337"/>
      <c r="I742" s="337"/>
      <c r="J742" s="337"/>
      <c r="K742" s="337"/>
      <c r="L742" s="337"/>
      <c r="M742" s="337"/>
      <c r="N742" s="337"/>
      <c r="O742" s="337"/>
      <c r="P742" s="337"/>
    </row>
    <row r="743" spans="3:16" ht="4.95" customHeight="1" x14ac:dyDescent="0.25">
      <c r="C743" s="233"/>
      <c r="D743" s="218"/>
      <c r="E743" s="218"/>
      <c r="F743" s="218"/>
      <c r="G743" s="218"/>
      <c r="H743" s="218"/>
      <c r="I743" s="218"/>
      <c r="J743" s="218"/>
      <c r="K743" s="218"/>
      <c r="L743" s="218"/>
      <c r="M743" s="218"/>
      <c r="N743" s="218"/>
      <c r="O743" s="218"/>
      <c r="P743" s="218"/>
    </row>
    <row r="744" spans="3:16" ht="4.95" customHeight="1" x14ac:dyDescent="0.25">
      <c r="C744" s="233"/>
      <c r="D744" s="218"/>
      <c r="E744" s="218"/>
      <c r="F744" s="218"/>
      <c r="G744" s="218"/>
      <c r="H744" s="218"/>
      <c r="I744" s="218"/>
      <c r="J744" s="218"/>
      <c r="K744" s="218"/>
      <c r="L744" s="218"/>
      <c r="M744" s="218"/>
      <c r="N744" s="218"/>
      <c r="O744" s="218"/>
      <c r="P744" s="218"/>
    </row>
    <row r="745" spans="3:16" ht="13.2" x14ac:dyDescent="0.25">
      <c r="C745" s="673" t="s">
        <v>193</v>
      </c>
      <c r="D745" s="674"/>
      <c r="E745" s="674"/>
      <c r="F745" s="674"/>
      <c r="G745" s="674"/>
      <c r="H745" s="674"/>
      <c r="I745" s="674"/>
      <c r="J745" s="674"/>
      <c r="K745" s="674"/>
      <c r="L745" s="674"/>
      <c r="M745" s="674"/>
      <c r="N745" s="674"/>
      <c r="O745" s="674"/>
      <c r="P745" s="674"/>
    </row>
  </sheetData>
  <sortState xmlns:xlrd2="http://schemas.microsoft.com/office/spreadsheetml/2017/richdata2" ref="A1:P1">
    <sortCondition ref="A1"/>
  </sortState>
  <mergeCells count="1104">
    <mergeCell ref="M345:O345"/>
    <mergeCell ref="D346:L346"/>
    <mergeCell ref="M346:O346"/>
    <mergeCell ref="D209:I209"/>
    <mergeCell ref="M321:O321"/>
    <mergeCell ref="E331:K331"/>
    <mergeCell ref="F254:G254"/>
    <mergeCell ref="K269:O269"/>
    <mergeCell ref="C310:P310"/>
    <mergeCell ref="D320:L320"/>
    <mergeCell ref="M320:O320"/>
    <mergeCell ref="D280:E280"/>
    <mergeCell ref="F280:G280"/>
    <mergeCell ref="K253:O253"/>
    <mergeCell ref="D253:E253"/>
    <mergeCell ref="H268:J268"/>
    <mergeCell ref="D319:L319"/>
    <mergeCell ref="D254:E254"/>
    <mergeCell ref="H274:J274"/>
    <mergeCell ref="D257:E257"/>
    <mergeCell ref="F257:G257"/>
    <mergeCell ref="M234:O234"/>
    <mergeCell ref="H294:J294"/>
    <mergeCell ref="H280:J280"/>
    <mergeCell ref="K280:O280"/>
    <mergeCell ref="D236:L236"/>
    <mergeCell ref="M236:O236"/>
    <mergeCell ref="H285:J285"/>
    <mergeCell ref="K285:O285"/>
    <mergeCell ref="H282:J282"/>
    <mergeCell ref="K282:O282"/>
    <mergeCell ref="E718:I718"/>
    <mergeCell ref="J718:K718"/>
    <mergeCell ref="C148:P148"/>
    <mergeCell ref="C163:P163"/>
    <mergeCell ref="D283:E283"/>
    <mergeCell ref="F283:G283"/>
    <mergeCell ref="H283:J283"/>
    <mergeCell ref="K283:O283"/>
    <mergeCell ref="H264:J264"/>
    <mergeCell ref="D266:E266"/>
    <mergeCell ref="F266:G266"/>
    <mergeCell ref="H266:J266"/>
    <mergeCell ref="D271:E271"/>
    <mergeCell ref="C367:P367"/>
    <mergeCell ref="C365:P365"/>
    <mergeCell ref="C568:P568"/>
    <mergeCell ref="C323:P323"/>
    <mergeCell ref="C167:H167"/>
    <mergeCell ref="I167:K167"/>
    <mergeCell ref="L167:N167"/>
    <mergeCell ref="D246:E246"/>
    <mergeCell ref="J181:L181"/>
    <mergeCell ref="D182:I182"/>
    <mergeCell ref="J182:L182"/>
    <mergeCell ref="I168:K168"/>
    <mergeCell ref="H267:J267"/>
    <mergeCell ref="K267:O267"/>
    <mergeCell ref="K266:O266"/>
    <mergeCell ref="H297:J297"/>
    <mergeCell ref="D262:E262"/>
    <mergeCell ref="D268:E268"/>
    <mergeCell ref="F268:G268"/>
    <mergeCell ref="E89:F89"/>
    <mergeCell ref="G89:H89"/>
    <mergeCell ref="I89:J89"/>
    <mergeCell ref="K89:N89"/>
    <mergeCell ref="I87:J87"/>
    <mergeCell ref="K87:N87"/>
    <mergeCell ref="G87:H87"/>
    <mergeCell ref="E82:F82"/>
    <mergeCell ref="K82:N82"/>
    <mergeCell ref="K91:N91"/>
    <mergeCell ref="E90:F90"/>
    <mergeCell ref="G86:H86"/>
    <mergeCell ref="E95:F95"/>
    <mergeCell ref="G95:H95"/>
    <mergeCell ref="I95:J95"/>
    <mergeCell ref="H270:J270"/>
    <mergeCell ref="E96:F96"/>
    <mergeCell ref="G96:H96"/>
    <mergeCell ref="I96:J96"/>
    <mergeCell ref="K96:N96"/>
    <mergeCell ref="F270:G270"/>
    <mergeCell ref="I99:J99"/>
    <mergeCell ref="C132:P132"/>
    <mergeCell ref="I151:K151"/>
    <mergeCell ref="K254:O254"/>
    <mergeCell ref="K255:O255"/>
    <mergeCell ref="D126:G126"/>
    <mergeCell ref="D84:H84"/>
    <mergeCell ref="I84:J84"/>
    <mergeCell ref="K84:L84"/>
    <mergeCell ref="C168:H168"/>
    <mergeCell ref="K252:O252"/>
    <mergeCell ref="C729:P729"/>
    <mergeCell ref="C679:P679"/>
    <mergeCell ref="N717:O717"/>
    <mergeCell ref="C142:P142"/>
    <mergeCell ref="C384:P384"/>
    <mergeCell ref="L412:M412"/>
    <mergeCell ref="F287:G287"/>
    <mergeCell ref="H287:J287"/>
    <mergeCell ref="K287:O287"/>
    <mergeCell ref="F248:G248"/>
    <mergeCell ref="F249:G249"/>
    <mergeCell ref="E225:H225"/>
    <mergeCell ref="D234:L234"/>
    <mergeCell ref="D249:E249"/>
    <mergeCell ref="F247:G247"/>
    <mergeCell ref="D248:E248"/>
    <mergeCell ref="F263:G263"/>
    <mergeCell ref="H262:J262"/>
    <mergeCell ref="H281:J281"/>
    <mergeCell ref="H298:J298"/>
    <mergeCell ref="D231:L231"/>
    <mergeCell ref="M231:O231"/>
    <mergeCell ref="F655:H655"/>
    <mergeCell ref="J655:K655"/>
    <mergeCell ref="L655:M655"/>
    <mergeCell ref="D247:E247"/>
    <mergeCell ref="D348:L348"/>
    <mergeCell ref="M348:O348"/>
    <mergeCell ref="L374:N374"/>
    <mergeCell ref="C350:P350"/>
    <mergeCell ref="F264:G264"/>
    <mergeCell ref="K264:O264"/>
    <mergeCell ref="H296:J296"/>
    <mergeCell ref="C274:G274"/>
    <mergeCell ref="D183:I183"/>
    <mergeCell ref="D186:I186"/>
    <mergeCell ref="J186:L186"/>
    <mergeCell ref="M186:O186"/>
    <mergeCell ref="K250:O250"/>
    <mergeCell ref="K251:O251"/>
    <mergeCell ref="D237:L237"/>
    <mergeCell ref="K249:O249"/>
    <mergeCell ref="H248:J248"/>
    <mergeCell ref="M232:O232"/>
    <mergeCell ref="J203:L203"/>
    <mergeCell ref="D202:I202"/>
    <mergeCell ref="D251:E251"/>
    <mergeCell ref="D321:L321"/>
    <mergeCell ref="H257:J257"/>
    <mergeCell ref="J202:L202"/>
    <mergeCell ref="M206:O206"/>
    <mergeCell ref="C314:P314"/>
    <mergeCell ref="M179:O179"/>
    <mergeCell ref="M184:O184"/>
    <mergeCell ref="F250:G250"/>
    <mergeCell ref="C190:P190"/>
    <mergeCell ref="C194:P194"/>
    <mergeCell ref="I165:K165"/>
    <mergeCell ref="L165:N165"/>
    <mergeCell ref="M177:O177"/>
    <mergeCell ref="C152:H152"/>
    <mergeCell ref="K247:O247"/>
    <mergeCell ref="J185:L185"/>
    <mergeCell ref="M185:O185"/>
    <mergeCell ref="E222:H222"/>
    <mergeCell ref="C242:P242"/>
    <mergeCell ref="C244:P244"/>
    <mergeCell ref="D207:I207"/>
    <mergeCell ref="J207:L207"/>
    <mergeCell ref="H246:J246"/>
    <mergeCell ref="C220:P220"/>
    <mergeCell ref="K246:O246"/>
    <mergeCell ref="D204:I204"/>
    <mergeCell ref="J209:L209"/>
    <mergeCell ref="M209:O209"/>
    <mergeCell ref="D187:I187"/>
    <mergeCell ref="M181:O181"/>
    <mergeCell ref="D178:I178"/>
    <mergeCell ref="D250:E250"/>
    <mergeCell ref="M201:O201"/>
    <mergeCell ref="D203:I203"/>
    <mergeCell ref="L222:N222"/>
    <mergeCell ref="E223:H223"/>
    <mergeCell ref="I223:K223"/>
    <mergeCell ref="F656:K656"/>
    <mergeCell ref="L656:M656"/>
    <mergeCell ref="J615:K615"/>
    <mergeCell ref="L719:M719"/>
    <mergeCell ref="J719:K719"/>
    <mergeCell ref="J204:L204"/>
    <mergeCell ref="I222:K222"/>
    <mergeCell ref="E333:K333"/>
    <mergeCell ref="M319:O319"/>
    <mergeCell ref="D255:E255"/>
    <mergeCell ref="H276:J276"/>
    <mergeCell ref="K276:O276"/>
    <mergeCell ref="D360:L360"/>
    <mergeCell ref="D361:L361"/>
    <mergeCell ref="C355:P355"/>
    <mergeCell ref="C381:P381"/>
    <mergeCell ref="H300:J300"/>
    <mergeCell ref="F282:G282"/>
    <mergeCell ref="D287:E287"/>
    <mergeCell ref="L407:M407"/>
    <mergeCell ref="K394:L394"/>
    <mergeCell ref="C421:P421"/>
    <mergeCell ref="K398:L398"/>
    <mergeCell ref="J205:L205"/>
    <mergeCell ref="M205:O205"/>
    <mergeCell ref="J206:L206"/>
    <mergeCell ref="L225:N225"/>
    <mergeCell ref="F251:G251"/>
    <mergeCell ref="J624:K624"/>
    <mergeCell ref="F653:H653"/>
    <mergeCell ref="F645:H645"/>
    <mergeCell ref="H634:I634"/>
    <mergeCell ref="J726:K726"/>
    <mergeCell ref="L722:M722"/>
    <mergeCell ref="L724:M724"/>
    <mergeCell ref="L725:M725"/>
    <mergeCell ref="C538:P538"/>
    <mergeCell ref="C548:P548"/>
    <mergeCell ref="C546:P546"/>
    <mergeCell ref="C540:P540"/>
    <mergeCell ref="L409:M409"/>
    <mergeCell ref="L410:M410"/>
    <mergeCell ref="C570:P570"/>
    <mergeCell ref="C562:P562"/>
    <mergeCell ref="C419:P419"/>
    <mergeCell ref="C417:P417"/>
    <mergeCell ref="J653:K653"/>
    <mergeCell ref="F646:H646"/>
    <mergeCell ref="F648:H648"/>
    <mergeCell ref="F652:H652"/>
    <mergeCell ref="L618:M618"/>
    <mergeCell ref="J635:K635"/>
    <mergeCell ref="H632:I632"/>
    <mergeCell ref="H624:I624"/>
    <mergeCell ref="H625:I625"/>
    <mergeCell ref="D635:I635"/>
    <mergeCell ref="H627:I627"/>
    <mergeCell ref="H628:I628"/>
    <mergeCell ref="H626:I626"/>
    <mergeCell ref="J636:K636"/>
    <mergeCell ref="J637:K637"/>
    <mergeCell ref="H633:I633"/>
    <mergeCell ref="L633:M633"/>
    <mergeCell ref="H637:I637"/>
    <mergeCell ref="L645:M645"/>
    <mergeCell ref="L646:M646"/>
    <mergeCell ref="L648:M648"/>
    <mergeCell ref="L652:M652"/>
    <mergeCell ref="L653:M653"/>
    <mergeCell ref="L657:M657"/>
    <mergeCell ref="F657:H657"/>
    <mergeCell ref="C736:P736"/>
    <mergeCell ref="F650:H650"/>
    <mergeCell ref="J650:K650"/>
    <mergeCell ref="F651:H651"/>
    <mergeCell ref="J651:K651"/>
    <mergeCell ref="C712:P712"/>
    <mergeCell ref="L611:M611"/>
    <mergeCell ref="L612:M612"/>
    <mergeCell ref="L613:M613"/>
    <mergeCell ref="N724:O724"/>
    <mergeCell ref="N725:O725"/>
    <mergeCell ref="N726:O726"/>
    <mergeCell ref="N721:O721"/>
    <mergeCell ref="L721:M721"/>
    <mergeCell ref="L717:M717"/>
    <mergeCell ref="F649:H649"/>
    <mergeCell ref="J649:K649"/>
    <mergeCell ref="J645:K645"/>
    <mergeCell ref="H611:I611"/>
    <mergeCell ref="L637:M637"/>
    <mergeCell ref="L720:M720"/>
    <mergeCell ref="E727:G727"/>
    <mergeCell ref="E720:I720"/>
    <mergeCell ref="J722:K722"/>
    <mergeCell ref="J720:K720"/>
    <mergeCell ref="I430:K430"/>
    <mergeCell ref="L431:N431"/>
    <mergeCell ref="C436:P436"/>
    <mergeCell ref="E431:H431"/>
    <mergeCell ref="E430:H430"/>
    <mergeCell ref="L432:N432"/>
    <mergeCell ref="I431:K431"/>
    <mergeCell ref="E432:H432"/>
    <mergeCell ref="E447:H447"/>
    <mergeCell ref="I447:K447"/>
    <mergeCell ref="L430:N430"/>
    <mergeCell ref="C438:P438"/>
    <mergeCell ref="C440:P440"/>
    <mergeCell ref="I448:K448"/>
    <mergeCell ref="C583:P583"/>
    <mergeCell ref="L639:M639"/>
    <mergeCell ref="L636:M636"/>
    <mergeCell ref="H612:I612"/>
    <mergeCell ref="H620:I620"/>
    <mergeCell ref="J630:K630"/>
    <mergeCell ref="J629:K629"/>
    <mergeCell ref="J619:K619"/>
    <mergeCell ref="J626:K626"/>
    <mergeCell ref="J627:K627"/>
    <mergeCell ref="J628:K628"/>
    <mergeCell ref="H621:I621"/>
    <mergeCell ref="K468:L468"/>
    <mergeCell ref="F469:J469"/>
    <mergeCell ref="K469:L469"/>
    <mergeCell ref="M475:N475"/>
    <mergeCell ref="F465:J465"/>
    <mergeCell ref="F503:J503"/>
    <mergeCell ref="C662:P662"/>
    <mergeCell ref="J714:K714"/>
    <mergeCell ref="C665:P665"/>
    <mergeCell ref="C668:P668"/>
    <mergeCell ref="C671:P671"/>
    <mergeCell ref="C683:P683"/>
    <mergeCell ref="J703:K703"/>
    <mergeCell ref="L638:M638"/>
    <mergeCell ref="E714:I714"/>
    <mergeCell ref="J706:K706"/>
    <mergeCell ref="C686:P686"/>
    <mergeCell ref="C689:P689"/>
    <mergeCell ref="L658:M658"/>
    <mergeCell ref="J715:K715"/>
    <mergeCell ref="E716:I716"/>
    <mergeCell ref="J701:K701"/>
    <mergeCell ref="J702:K702"/>
    <mergeCell ref="F647:K647"/>
    <mergeCell ref="L647:M647"/>
    <mergeCell ref="F654:K654"/>
    <mergeCell ref="L654:M654"/>
    <mergeCell ref="D638:K638"/>
    <mergeCell ref="J716:K716"/>
    <mergeCell ref="N714:O714"/>
    <mergeCell ref="N715:O715"/>
    <mergeCell ref="D639:K639"/>
    <mergeCell ref="C641:P641"/>
    <mergeCell ref="C643:P643"/>
    <mergeCell ref="J646:K646"/>
    <mergeCell ref="J648:K648"/>
    <mergeCell ref="J652:K652"/>
    <mergeCell ref="F658:K658"/>
    <mergeCell ref="C745:P745"/>
    <mergeCell ref="C675:P675"/>
    <mergeCell ref="C677:P677"/>
    <mergeCell ref="C695:P695"/>
    <mergeCell ref="E707:G707"/>
    <mergeCell ref="E698:I698"/>
    <mergeCell ref="E699:I699"/>
    <mergeCell ref="E700:I700"/>
    <mergeCell ref="E701:I701"/>
    <mergeCell ref="C692:P692"/>
    <mergeCell ref="E702:I702"/>
    <mergeCell ref="E703:I703"/>
    <mergeCell ref="E704:I704"/>
    <mergeCell ref="E705:I705"/>
    <mergeCell ref="E708:I708"/>
    <mergeCell ref="J698:K698"/>
    <mergeCell ref="J699:K699"/>
    <mergeCell ref="J700:K700"/>
    <mergeCell ref="C734:P734"/>
    <mergeCell ref="E715:I715"/>
    <mergeCell ref="C738:P738"/>
    <mergeCell ref="E717:I717"/>
    <mergeCell ref="J717:K717"/>
    <mergeCell ref="L715:M715"/>
    <mergeCell ref="L716:M716"/>
    <mergeCell ref="N718:O718"/>
    <mergeCell ref="L726:M726"/>
    <mergeCell ref="E719:I719"/>
    <mergeCell ref="L718:M718"/>
    <mergeCell ref="J721:K721"/>
    <mergeCell ref="J724:K724"/>
    <mergeCell ref="J725:K725"/>
    <mergeCell ref="J657:K657"/>
    <mergeCell ref="N722:O722"/>
    <mergeCell ref="N716:O716"/>
    <mergeCell ref="J704:K704"/>
    <mergeCell ref="J705:K705"/>
    <mergeCell ref="J708:K708"/>
    <mergeCell ref="E706:I706"/>
    <mergeCell ref="N719:O719"/>
    <mergeCell ref="L714:M714"/>
    <mergeCell ref="N720:O720"/>
    <mergeCell ref="L634:M634"/>
    <mergeCell ref="H636:I636"/>
    <mergeCell ref="I63:J63"/>
    <mergeCell ref="I64:J64"/>
    <mergeCell ref="I65:J65"/>
    <mergeCell ref="L635:M635"/>
    <mergeCell ref="H614:I614"/>
    <mergeCell ref="H615:I615"/>
    <mergeCell ref="C558:P558"/>
    <mergeCell ref="J633:K633"/>
    <mergeCell ref="L408:M408"/>
    <mergeCell ref="E448:H448"/>
    <mergeCell ref="E449:H449"/>
    <mergeCell ref="I449:K449"/>
    <mergeCell ref="J631:K631"/>
    <mergeCell ref="J632:K632"/>
    <mergeCell ref="H629:I629"/>
    <mergeCell ref="H618:I618"/>
    <mergeCell ref="D611:G611"/>
    <mergeCell ref="L622:M622"/>
    <mergeCell ref="J622:K622"/>
    <mergeCell ref="J634:K634"/>
    <mergeCell ref="C171:H171"/>
    <mergeCell ref="I171:K171"/>
    <mergeCell ref="L171:N171"/>
    <mergeCell ref="C169:H169"/>
    <mergeCell ref="C166:H166"/>
    <mergeCell ref="M178:O178"/>
    <mergeCell ref="D177:I177"/>
    <mergeCell ref="J620:K620"/>
    <mergeCell ref="L616:M616"/>
    <mergeCell ref="K72:N72"/>
    <mergeCell ref="G72:H72"/>
    <mergeCell ref="I72:J72"/>
    <mergeCell ref="E74:F74"/>
    <mergeCell ref="G74:H74"/>
    <mergeCell ref="I74:J74"/>
    <mergeCell ref="K74:N74"/>
    <mergeCell ref="I101:J101"/>
    <mergeCell ref="K101:N101"/>
    <mergeCell ref="G90:H90"/>
    <mergeCell ref="E88:F88"/>
    <mergeCell ref="G88:H88"/>
    <mergeCell ref="I88:J88"/>
    <mergeCell ref="K88:N88"/>
    <mergeCell ref="E107:H107"/>
    <mergeCell ref="I78:J78"/>
    <mergeCell ref="K78:N78"/>
    <mergeCell ref="G79:H79"/>
    <mergeCell ref="I79:J79"/>
    <mergeCell ref="E79:F79"/>
    <mergeCell ref="E77:F77"/>
    <mergeCell ref="J618:K618"/>
    <mergeCell ref="K399:L399"/>
    <mergeCell ref="I153:K153"/>
    <mergeCell ref="C150:H150"/>
    <mergeCell ref="C156:P156"/>
    <mergeCell ref="I82:J82"/>
    <mergeCell ref="H126:J126"/>
    <mergeCell ref="K126:M126"/>
    <mergeCell ref="K95:N95"/>
    <mergeCell ref="I76:J76"/>
    <mergeCell ref="K76:N76"/>
    <mergeCell ref="E80:F80"/>
    <mergeCell ref="E78:F78"/>
    <mergeCell ref="G78:H78"/>
    <mergeCell ref="K125:M125"/>
    <mergeCell ref="I112:J112"/>
    <mergeCell ref="I108:J108"/>
    <mergeCell ref="D110:H110"/>
    <mergeCell ref="I110:J110"/>
    <mergeCell ref="M116:O116"/>
    <mergeCell ref="I115:J115"/>
    <mergeCell ref="K115:L115"/>
    <mergeCell ref="D112:H112"/>
    <mergeCell ref="I90:J90"/>
    <mergeCell ref="K90:N90"/>
    <mergeCell ref="K124:M124"/>
    <mergeCell ref="C114:P114"/>
    <mergeCell ref="E87:F87"/>
    <mergeCell ref="G115:H115"/>
    <mergeCell ref="C117:I117"/>
    <mergeCell ref="E86:F86"/>
    <mergeCell ref="D124:G124"/>
    <mergeCell ref="C129:P129"/>
    <mergeCell ref="I150:K150"/>
    <mergeCell ref="H125:J125"/>
    <mergeCell ref="L168:N168"/>
    <mergeCell ref="J177:L177"/>
    <mergeCell ref="L166:N166"/>
    <mergeCell ref="K34:M34"/>
    <mergeCell ref="F35:J35"/>
    <mergeCell ref="K35:M35"/>
    <mergeCell ref="F36:J36"/>
    <mergeCell ref="K36:M36"/>
    <mergeCell ref="F37:J37"/>
    <mergeCell ref="K37:M37"/>
    <mergeCell ref="C18:P18"/>
    <mergeCell ref="C20:P20"/>
    <mergeCell ref="D28:I28"/>
    <mergeCell ref="J28:L28"/>
    <mergeCell ref="D27:I27"/>
    <mergeCell ref="A1:P1"/>
    <mergeCell ref="M25:O25"/>
    <mergeCell ref="D25:I25"/>
    <mergeCell ref="J25:L25"/>
    <mergeCell ref="B3:P5"/>
    <mergeCell ref="D26:I26"/>
    <mergeCell ref="J26:L26"/>
    <mergeCell ref="M26:O26"/>
    <mergeCell ref="C21:P21"/>
    <mergeCell ref="E68:F68"/>
    <mergeCell ref="G68:H68"/>
    <mergeCell ref="E71:F71"/>
    <mergeCell ref="G71:H71"/>
    <mergeCell ref="K65:N65"/>
    <mergeCell ref="K66:N66"/>
    <mergeCell ref="E67:F67"/>
    <mergeCell ref="I86:J86"/>
    <mergeCell ref="K86:N86"/>
    <mergeCell ref="D99:H99"/>
    <mergeCell ref="K81:N81"/>
    <mergeCell ref="E93:F93"/>
    <mergeCell ref="G93:H93"/>
    <mergeCell ref="E101:F101"/>
    <mergeCell ref="G101:H101"/>
    <mergeCell ref="E106:H106"/>
    <mergeCell ref="K93:N93"/>
    <mergeCell ref="E64:F64"/>
    <mergeCell ref="K67:N67"/>
    <mergeCell ref="E66:F66"/>
    <mergeCell ref="A10:P10"/>
    <mergeCell ref="M29:O29"/>
    <mergeCell ref="D29:I29"/>
    <mergeCell ref="J29:L29"/>
    <mergeCell ref="M28:O28"/>
    <mergeCell ref="J27:L27"/>
    <mergeCell ref="M27:O27"/>
    <mergeCell ref="G62:H62"/>
    <mergeCell ref="F47:J47"/>
    <mergeCell ref="K47:M47"/>
    <mergeCell ref="C50:P50"/>
    <mergeCell ref="K46:M46"/>
    <mergeCell ref="C32:P32"/>
    <mergeCell ref="F43:J43"/>
    <mergeCell ref="K43:M43"/>
    <mergeCell ref="F44:J44"/>
    <mergeCell ref="K44:M44"/>
    <mergeCell ref="F45:J45"/>
    <mergeCell ref="F34:J34"/>
    <mergeCell ref="I93:J93"/>
    <mergeCell ref="I104:J104"/>
    <mergeCell ref="K104:L104"/>
    <mergeCell ref="J116:L116"/>
    <mergeCell ref="L153:N153"/>
    <mergeCell ref="J178:L178"/>
    <mergeCell ref="I169:K169"/>
    <mergeCell ref="L169:N169"/>
    <mergeCell ref="C170:H170"/>
    <mergeCell ref="I170:K170"/>
    <mergeCell ref="L170:N170"/>
    <mergeCell ref="C153:H153"/>
    <mergeCell ref="I166:K166"/>
    <mergeCell ref="C135:P135"/>
    <mergeCell ref="I152:K152"/>
    <mergeCell ref="C175:P175"/>
    <mergeCell ref="L150:N150"/>
    <mergeCell ref="C151:H151"/>
    <mergeCell ref="C158:P158"/>
    <mergeCell ref="C161:P161"/>
    <mergeCell ref="K99:L99"/>
    <mergeCell ref="E115:F115"/>
    <mergeCell ref="J117:L117"/>
    <mergeCell ref="M117:O117"/>
    <mergeCell ref="I107:J107"/>
    <mergeCell ref="D125:G125"/>
    <mergeCell ref="M118:O118"/>
    <mergeCell ref="C118:I118"/>
    <mergeCell ref="J118:L118"/>
    <mergeCell ref="I106:J106"/>
    <mergeCell ref="D123:G123"/>
    <mergeCell ref="K123:M123"/>
    <mergeCell ref="K92:N92"/>
    <mergeCell ref="E91:F91"/>
    <mergeCell ref="G91:H91"/>
    <mergeCell ref="E92:F92"/>
    <mergeCell ref="G92:H92"/>
    <mergeCell ref="I92:J92"/>
    <mergeCell ref="K45:M45"/>
    <mergeCell ref="E75:F75"/>
    <mergeCell ref="G75:H75"/>
    <mergeCell ref="I75:J75"/>
    <mergeCell ref="K75:N75"/>
    <mergeCell ref="I61:J61"/>
    <mergeCell ref="I62:J62"/>
    <mergeCell ref="K68:L68"/>
    <mergeCell ref="I69:J69"/>
    <mergeCell ref="K69:L69"/>
    <mergeCell ref="I73:J73"/>
    <mergeCell ref="K73:N73"/>
    <mergeCell ref="G73:H73"/>
    <mergeCell ref="D69:H69"/>
    <mergeCell ref="E73:F73"/>
    <mergeCell ref="G66:H66"/>
    <mergeCell ref="I70:J70"/>
    <mergeCell ref="G77:H77"/>
    <mergeCell ref="I77:J77"/>
    <mergeCell ref="K77:N77"/>
    <mergeCell ref="I91:J91"/>
    <mergeCell ref="G80:H80"/>
    <mergeCell ref="I80:J80"/>
    <mergeCell ref="K80:N80"/>
    <mergeCell ref="G82:H82"/>
    <mergeCell ref="E81:F81"/>
    <mergeCell ref="G57:H57"/>
    <mergeCell ref="E58:F58"/>
    <mergeCell ref="G58:H58"/>
    <mergeCell ref="E59:F59"/>
    <mergeCell ref="G59:H59"/>
    <mergeCell ref="K58:N58"/>
    <mergeCell ref="E60:F60"/>
    <mergeCell ref="E63:F63"/>
    <mergeCell ref="K70:L70"/>
    <mergeCell ref="F38:J38"/>
    <mergeCell ref="K38:M38"/>
    <mergeCell ref="F46:J46"/>
    <mergeCell ref="K57:N57"/>
    <mergeCell ref="E72:F72"/>
    <mergeCell ref="I81:J81"/>
    <mergeCell ref="K79:N79"/>
    <mergeCell ref="E76:F76"/>
    <mergeCell ref="G76:H76"/>
    <mergeCell ref="G67:H67"/>
    <mergeCell ref="I67:J67"/>
    <mergeCell ref="I71:J71"/>
    <mergeCell ref="K71:N71"/>
    <mergeCell ref="G81:H81"/>
    <mergeCell ref="C41:P41"/>
    <mergeCell ref="I56:J56"/>
    <mergeCell ref="K56:N56"/>
    <mergeCell ref="I60:J60"/>
    <mergeCell ref="G56:H56"/>
    <mergeCell ref="E57:F57"/>
    <mergeCell ref="M180:O180"/>
    <mergeCell ref="D185:I185"/>
    <mergeCell ref="C146:P146"/>
    <mergeCell ref="H124:J124"/>
    <mergeCell ref="D104:H104"/>
    <mergeCell ref="J183:L183"/>
    <mergeCell ref="L151:N151"/>
    <mergeCell ref="E108:H108"/>
    <mergeCell ref="C116:I116"/>
    <mergeCell ref="I68:J68"/>
    <mergeCell ref="E70:F70"/>
    <mergeCell ref="G70:H70"/>
    <mergeCell ref="E56:F56"/>
    <mergeCell ref="C53:P53"/>
    <mergeCell ref="K59:N59"/>
    <mergeCell ref="K60:N60"/>
    <mergeCell ref="K63:N63"/>
    <mergeCell ref="K64:N64"/>
    <mergeCell ref="E61:F61"/>
    <mergeCell ref="G64:H64"/>
    <mergeCell ref="E65:F65"/>
    <mergeCell ref="K61:N61"/>
    <mergeCell ref="K62:N62"/>
    <mergeCell ref="G63:H63"/>
    <mergeCell ref="I66:J66"/>
    <mergeCell ref="G61:H61"/>
    <mergeCell ref="E62:F62"/>
    <mergeCell ref="I57:J57"/>
    <mergeCell ref="I58:J58"/>
    <mergeCell ref="I59:J59"/>
    <mergeCell ref="G60:H60"/>
    <mergeCell ref="G65:H65"/>
    <mergeCell ref="J201:L201"/>
    <mergeCell ref="D180:I180"/>
    <mergeCell ref="J180:L180"/>
    <mergeCell ref="E94:F94"/>
    <mergeCell ref="G94:H94"/>
    <mergeCell ref="I94:J94"/>
    <mergeCell ref="D181:I181"/>
    <mergeCell ref="M188:O188"/>
    <mergeCell ref="E97:F97"/>
    <mergeCell ref="G97:H97"/>
    <mergeCell ref="I97:J97"/>
    <mergeCell ref="J188:L188"/>
    <mergeCell ref="K97:N97"/>
    <mergeCell ref="C165:H165"/>
    <mergeCell ref="M183:O183"/>
    <mergeCell ref="M182:O182"/>
    <mergeCell ref="M200:O200"/>
    <mergeCell ref="J187:L187"/>
    <mergeCell ref="M187:O187"/>
    <mergeCell ref="D188:I188"/>
    <mergeCell ref="D201:I201"/>
    <mergeCell ref="J184:L184"/>
    <mergeCell ref="D179:I179"/>
    <mergeCell ref="J179:L179"/>
    <mergeCell ref="J200:L200"/>
    <mergeCell ref="D200:I200"/>
    <mergeCell ref="K94:N94"/>
    <mergeCell ref="D184:I184"/>
    <mergeCell ref="C119:I119"/>
    <mergeCell ref="J119:L119"/>
    <mergeCell ref="M119:O119"/>
    <mergeCell ref="H123:J123"/>
    <mergeCell ref="K268:O268"/>
    <mergeCell ref="C259:G259"/>
    <mergeCell ref="K248:O248"/>
    <mergeCell ref="D269:E269"/>
    <mergeCell ref="F269:G269"/>
    <mergeCell ref="H269:J269"/>
    <mergeCell ref="H272:J272"/>
    <mergeCell ref="K257:O257"/>
    <mergeCell ref="H265:J265"/>
    <mergeCell ref="D263:E263"/>
    <mergeCell ref="F279:G279"/>
    <mergeCell ref="F253:G253"/>
    <mergeCell ref="F271:G271"/>
    <mergeCell ref="H271:J271"/>
    <mergeCell ref="H278:J278"/>
    <mergeCell ref="D272:E272"/>
    <mergeCell ref="F272:G272"/>
    <mergeCell ref="K270:O270"/>
    <mergeCell ref="K277:O277"/>
    <mergeCell ref="H279:J279"/>
    <mergeCell ref="K279:O279"/>
    <mergeCell ref="D617:K617"/>
    <mergeCell ref="C550:P550"/>
    <mergeCell ref="K467:L467"/>
    <mergeCell ref="F468:J468"/>
    <mergeCell ref="M203:O203"/>
    <mergeCell ref="D252:E252"/>
    <mergeCell ref="F252:G252"/>
    <mergeCell ref="J210:L210"/>
    <mergeCell ref="I225:K225"/>
    <mergeCell ref="H261:J261"/>
    <mergeCell ref="M204:O204"/>
    <mergeCell ref="D206:I206"/>
    <mergeCell ref="D233:L233"/>
    <mergeCell ref="M233:O233"/>
    <mergeCell ref="D230:L230"/>
    <mergeCell ref="M230:O230"/>
    <mergeCell ref="E224:H224"/>
    <mergeCell ref="F255:G255"/>
    <mergeCell ref="K261:O261"/>
    <mergeCell ref="D205:I205"/>
    <mergeCell ref="D279:E279"/>
    <mergeCell ref="K262:O262"/>
    <mergeCell ref="F262:G262"/>
    <mergeCell ref="D256:E256"/>
    <mergeCell ref="H250:J250"/>
    <mergeCell ref="H251:J251"/>
    <mergeCell ref="H258:I258"/>
    <mergeCell ref="F256:G256"/>
    <mergeCell ref="D258:E258"/>
    <mergeCell ref="D270:E270"/>
    <mergeCell ref="H249:J249"/>
    <mergeCell ref="D264:E264"/>
    <mergeCell ref="F246:G246"/>
    <mergeCell ref="H259:J259"/>
    <mergeCell ref="K256:O256"/>
    <mergeCell ref="D261:E261"/>
    <mergeCell ref="M357:O357"/>
    <mergeCell ref="E369:K369"/>
    <mergeCell ref="L369:N369"/>
    <mergeCell ref="L619:M619"/>
    <mergeCell ref="L617:M617"/>
    <mergeCell ref="K341:O341"/>
    <mergeCell ref="L332:N332"/>
    <mergeCell ref="D276:E276"/>
    <mergeCell ref="F276:G276"/>
    <mergeCell ref="D267:E267"/>
    <mergeCell ref="F267:G267"/>
    <mergeCell ref="K281:O281"/>
    <mergeCell ref="C329:P329"/>
    <mergeCell ref="C457:P457"/>
    <mergeCell ref="H619:I619"/>
    <mergeCell ref="C599:P599"/>
    <mergeCell ref="C601:P601"/>
    <mergeCell ref="C603:P603"/>
    <mergeCell ref="K475:L475"/>
    <mergeCell ref="F470:J470"/>
    <mergeCell ref="K470:L470"/>
    <mergeCell ref="F471:J471"/>
    <mergeCell ref="K471:L471"/>
    <mergeCell ref="F472:J472"/>
    <mergeCell ref="C542:P542"/>
    <mergeCell ref="C544:P544"/>
    <mergeCell ref="C576:P576"/>
    <mergeCell ref="H613:I613"/>
    <mergeCell ref="F479:J479"/>
    <mergeCell ref="F484:J484"/>
    <mergeCell ref="F496:J496"/>
    <mergeCell ref="F524:J524"/>
    <mergeCell ref="F525:J525"/>
    <mergeCell ref="K524:L524"/>
    <mergeCell ref="M524:N524"/>
    <mergeCell ref="K525:L525"/>
    <mergeCell ref="M202:O202"/>
    <mergeCell ref="E442:H442"/>
    <mergeCell ref="I442:K442"/>
    <mergeCell ref="E444:H444"/>
    <mergeCell ref="I444:K444"/>
    <mergeCell ref="E445:H445"/>
    <mergeCell ref="I445:K445"/>
    <mergeCell ref="E443:H443"/>
    <mergeCell ref="I443:K443"/>
    <mergeCell ref="C434:P434"/>
    <mergeCell ref="D232:L232"/>
    <mergeCell ref="L223:N223"/>
    <mergeCell ref="M207:O207"/>
    <mergeCell ref="D277:E277"/>
    <mergeCell ref="F277:G277"/>
    <mergeCell ref="K263:O263"/>
    <mergeCell ref="K271:O271"/>
    <mergeCell ref="C294:G294"/>
    <mergeCell ref="C300:G300"/>
    <mergeCell ref="H277:J277"/>
    <mergeCell ref="F341:G341"/>
    <mergeCell ref="H263:J263"/>
    <mergeCell ref="K395:L395"/>
    <mergeCell ref="K396:L396"/>
    <mergeCell ref="K510:L510"/>
    <mergeCell ref="M510:N510"/>
    <mergeCell ref="H616:I616"/>
    <mergeCell ref="J616:K616"/>
    <mergeCell ref="C560:P560"/>
    <mergeCell ref="C564:P564"/>
    <mergeCell ref="L614:M614"/>
    <mergeCell ref="L615:M615"/>
    <mergeCell ref="J613:K613"/>
    <mergeCell ref="C591:P591"/>
    <mergeCell ref="C535:P535"/>
    <mergeCell ref="J614:K614"/>
    <mergeCell ref="C552:P552"/>
    <mergeCell ref="M492:N492"/>
    <mergeCell ref="M493:N493"/>
    <mergeCell ref="K502:L502"/>
    <mergeCell ref="F509:J509"/>
    <mergeCell ref="K509:L509"/>
    <mergeCell ref="M509:N509"/>
    <mergeCell ref="L632:M632"/>
    <mergeCell ref="L624:M624"/>
    <mergeCell ref="L625:M625"/>
    <mergeCell ref="L626:M626"/>
    <mergeCell ref="L627:M627"/>
    <mergeCell ref="L628:M628"/>
    <mergeCell ref="L629:M629"/>
    <mergeCell ref="J625:K625"/>
    <mergeCell ref="J621:K621"/>
    <mergeCell ref="J623:K623"/>
    <mergeCell ref="C426:P426"/>
    <mergeCell ref="K402:L402"/>
    <mergeCell ref="L411:M411"/>
    <mergeCell ref="L413:M413"/>
    <mergeCell ref="F473:J473"/>
    <mergeCell ref="K473:L473"/>
    <mergeCell ref="M476:N476"/>
    <mergeCell ref="M477:N477"/>
    <mergeCell ref="L414:M414"/>
    <mergeCell ref="C593:P593"/>
    <mergeCell ref="C595:P595"/>
    <mergeCell ref="C572:P572"/>
    <mergeCell ref="C573:P573"/>
    <mergeCell ref="C574:P574"/>
    <mergeCell ref="C575:P575"/>
    <mergeCell ref="C579:P579"/>
    <mergeCell ref="C532:P532"/>
    <mergeCell ref="C566:P566"/>
    <mergeCell ref="M471:N471"/>
    <mergeCell ref="M472:N472"/>
    <mergeCell ref="M473:N473"/>
    <mergeCell ref="M474:N474"/>
    <mergeCell ref="K483:L483"/>
    <mergeCell ref="K484:L484"/>
    <mergeCell ref="A529:P529"/>
    <mergeCell ref="K497:L497"/>
    <mergeCell ref="F481:J481"/>
    <mergeCell ref="L428:N428"/>
    <mergeCell ref="E450:H450"/>
    <mergeCell ref="K500:L500"/>
    <mergeCell ref="K501:L501"/>
    <mergeCell ref="M494:N494"/>
    <mergeCell ref="M495:N495"/>
    <mergeCell ref="M496:N496"/>
    <mergeCell ref="M497:N497"/>
    <mergeCell ref="M498:N498"/>
    <mergeCell ref="M499:N499"/>
    <mergeCell ref="K495:L495"/>
    <mergeCell ref="K496:L496"/>
    <mergeCell ref="F492:J492"/>
    <mergeCell ref="F493:J493"/>
    <mergeCell ref="F480:J480"/>
    <mergeCell ref="K474:L474"/>
    <mergeCell ref="K498:L498"/>
    <mergeCell ref="K499:L499"/>
    <mergeCell ref="K476:L476"/>
    <mergeCell ref="K477:L477"/>
    <mergeCell ref="K503:L503"/>
    <mergeCell ref="M466:N466"/>
    <mergeCell ref="K478:L478"/>
    <mergeCell ref="M467:N467"/>
    <mergeCell ref="M468:N468"/>
    <mergeCell ref="M469:N469"/>
    <mergeCell ref="M470:N470"/>
    <mergeCell ref="L333:N333"/>
    <mergeCell ref="D341:E341"/>
    <mergeCell ref="D281:E281"/>
    <mergeCell ref="F281:G281"/>
    <mergeCell ref="D298:G298"/>
    <mergeCell ref="D359:L359"/>
    <mergeCell ref="M359:O359"/>
    <mergeCell ref="D358:L358"/>
    <mergeCell ref="E332:K332"/>
    <mergeCell ref="K391:L391"/>
    <mergeCell ref="C302:G302"/>
    <mergeCell ref="D296:G296"/>
    <mergeCell ref="D297:G297"/>
    <mergeCell ref="C337:P337"/>
    <mergeCell ref="M361:O361"/>
    <mergeCell ref="C338:P338"/>
    <mergeCell ref="C352:P352"/>
    <mergeCell ref="C343:G343"/>
    <mergeCell ref="H343:J343"/>
    <mergeCell ref="C308:P308"/>
    <mergeCell ref="C305:P305"/>
    <mergeCell ref="E334:K334"/>
    <mergeCell ref="L334:N334"/>
    <mergeCell ref="D357:L357"/>
    <mergeCell ref="D347:L347"/>
    <mergeCell ref="M347:O347"/>
    <mergeCell ref="D282:E282"/>
    <mergeCell ref="H286:J286"/>
    <mergeCell ref="D286:E286"/>
    <mergeCell ref="C289:G289"/>
    <mergeCell ref="H289:J289"/>
    <mergeCell ref="L331:N331"/>
    <mergeCell ref="L620:M620"/>
    <mergeCell ref="H622:I622"/>
    <mergeCell ref="H623:I623"/>
    <mergeCell ref="H630:I630"/>
    <mergeCell ref="H631:I631"/>
    <mergeCell ref="L623:M623"/>
    <mergeCell ref="L630:M630"/>
    <mergeCell ref="L631:M631"/>
    <mergeCell ref="L621:M621"/>
    <mergeCell ref="I450:K450"/>
    <mergeCell ref="A455:P455"/>
    <mergeCell ref="C507:P507"/>
    <mergeCell ref="C463:P463"/>
    <mergeCell ref="C606:P606"/>
    <mergeCell ref="J611:K611"/>
    <mergeCell ref="J612:K612"/>
    <mergeCell ref="C577:P577"/>
    <mergeCell ref="C585:P585"/>
    <mergeCell ref="C587:P587"/>
    <mergeCell ref="C589:P589"/>
    <mergeCell ref="F487:J487"/>
    <mergeCell ref="F488:J488"/>
    <mergeCell ref="F489:J489"/>
    <mergeCell ref="K480:L480"/>
    <mergeCell ref="K485:L485"/>
    <mergeCell ref="K486:L486"/>
    <mergeCell ref="F516:J516"/>
    <mergeCell ref="F476:J476"/>
    <mergeCell ref="F477:J477"/>
    <mergeCell ref="F478:J478"/>
    <mergeCell ref="F515:J515"/>
    <mergeCell ref="M515:N515"/>
    <mergeCell ref="H302:J302"/>
    <mergeCell ref="H252:J252"/>
    <mergeCell ref="H253:J253"/>
    <mergeCell ref="H254:J254"/>
    <mergeCell ref="H255:J255"/>
    <mergeCell ref="H256:J256"/>
    <mergeCell ref="D210:I210"/>
    <mergeCell ref="I224:K224"/>
    <mergeCell ref="M210:O210"/>
    <mergeCell ref="H247:J247"/>
    <mergeCell ref="C240:P240"/>
    <mergeCell ref="F278:G278"/>
    <mergeCell ref="K272:O272"/>
    <mergeCell ref="D265:E265"/>
    <mergeCell ref="F265:G265"/>
    <mergeCell ref="K265:O265"/>
    <mergeCell ref="F261:G261"/>
    <mergeCell ref="F258:G258"/>
    <mergeCell ref="D284:E284"/>
    <mergeCell ref="F284:G284"/>
    <mergeCell ref="H284:J284"/>
    <mergeCell ref="K284:O284"/>
    <mergeCell ref="F286:G286"/>
    <mergeCell ref="K286:O286"/>
    <mergeCell ref="D285:E285"/>
    <mergeCell ref="F285:G285"/>
    <mergeCell ref="D278:E278"/>
    <mergeCell ref="K278:O278"/>
    <mergeCell ref="D235:L235"/>
    <mergeCell ref="M235:O235"/>
    <mergeCell ref="M237:O237"/>
    <mergeCell ref="L224:N224"/>
    <mergeCell ref="D340:E340"/>
    <mergeCell ref="F340:G340"/>
    <mergeCell ref="H340:J340"/>
    <mergeCell ref="K340:O340"/>
    <mergeCell ref="M465:N465"/>
    <mergeCell ref="K392:L392"/>
    <mergeCell ref="K393:L393"/>
    <mergeCell ref="C386:P386"/>
    <mergeCell ref="E375:K375"/>
    <mergeCell ref="K479:L479"/>
    <mergeCell ref="K481:L481"/>
    <mergeCell ref="K482:L482"/>
    <mergeCell ref="F501:J501"/>
    <mergeCell ref="F502:J502"/>
    <mergeCell ref="K487:L487"/>
    <mergeCell ref="K488:L488"/>
    <mergeCell ref="K390:L390"/>
    <mergeCell ref="F396:J396"/>
    <mergeCell ref="M482:N482"/>
    <mergeCell ref="D362:L362"/>
    <mergeCell ref="M362:O362"/>
    <mergeCell ref="E429:H429"/>
    <mergeCell ref="F485:J485"/>
    <mergeCell ref="F486:J486"/>
    <mergeCell ref="H341:J341"/>
    <mergeCell ref="M358:O358"/>
    <mergeCell ref="D345:L345"/>
    <mergeCell ref="E370:K370"/>
    <mergeCell ref="L370:N370"/>
    <mergeCell ref="L375:N375"/>
    <mergeCell ref="I432:K432"/>
    <mergeCell ref="I428:K428"/>
    <mergeCell ref="M525:N525"/>
    <mergeCell ref="F520:J520"/>
    <mergeCell ref="K520:L520"/>
    <mergeCell ref="M520:N520"/>
    <mergeCell ref="F521:J521"/>
    <mergeCell ref="K521:L521"/>
    <mergeCell ref="M521:N521"/>
    <mergeCell ref="F522:J522"/>
    <mergeCell ref="K522:L522"/>
    <mergeCell ref="M522:N522"/>
    <mergeCell ref="M513:N513"/>
    <mergeCell ref="F514:J514"/>
    <mergeCell ref="K513:L513"/>
    <mergeCell ref="F523:J523"/>
    <mergeCell ref="K523:L523"/>
    <mergeCell ref="M523:N523"/>
    <mergeCell ref="K515:L515"/>
    <mergeCell ref="K519:L519"/>
    <mergeCell ref="M519:N519"/>
    <mergeCell ref="K514:L514"/>
    <mergeCell ref="M514:N514"/>
    <mergeCell ref="M516:N516"/>
    <mergeCell ref="F518:N518"/>
    <mergeCell ref="F519:J519"/>
    <mergeCell ref="F511:N511"/>
    <mergeCell ref="F513:J513"/>
    <mergeCell ref="M500:N500"/>
    <mergeCell ref="M483:N483"/>
    <mergeCell ref="M484:N484"/>
    <mergeCell ref="M485:N485"/>
    <mergeCell ref="M486:N486"/>
    <mergeCell ref="M487:N487"/>
    <mergeCell ref="M488:N488"/>
    <mergeCell ref="M489:N489"/>
    <mergeCell ref="M490:N490"/>
    <mergeCell ref="M491:N491"/>
    <mergeCell ref="F512:J512"/>
    <mergeCell ref="K512:L512"/>
    <mergeCell ref="M512:N512"/>
    <mergeCell ref="K466:L466"/>
    <mergeCell ref="E371:K371"/>
    <mergeCell ref="L371:N371"/>
    <mergeCell ref="E372:K372"/>
    <mergeCell ref="L372:N372"/>
    <mergeCell ref="I429:K429"/>
    <mergeCell ref="L429:N429"/>
    <mergeCell ref="C378:P378"/>
    <mergeCell ref="E373:K373"/>
    <mergeCell ref="L373:N373"/>
    <mergeCell ref="C405:P405"/>
    <mergeCell ref="E428:H428"/>
    <mergeCell ref="C452:P452"/>
    <mergeCell ref="M478:N478"/>
    <mergeCell ref="M479:N479"/>
    <mergeCell ref="M480:N480"/>
    <mergeCell ref="M481:N481"/>
    <mergeCell ref="M360:O360"/>
    <mergeCell ref="E374:K374"/>
    <mergeCell ref="M354:O354"/>
    <mergeCell ref="F495:J495"/>
    <mergeCell ref="C554:P554"/>
    <mergeCell ref="D103:H103"/>
    <mergeCell ref="I103:J103"/>
    <mergeCell ref="K103:L103"/>
    <mergeCell ref="L152:N152"/>
    <mergeCell ref="D291:E291"/>
    <mergeCell ref="F291:G291"/>
    <mergeCell ref="H291:J291"/>
    <mergeCell ref="K291:O291"/>
    <mergeCell ref="M503:N503"/>
    <mergeCell ref="F497:J497"/>
    <mergeCell ref="F500:J500"/>
    <mergeCell ref="M501:N501"/>
    <mergeCell ref="M502:N502"/>
    <mergeCell ref="K472:L472"/>
    <mergeCell ref="K465:L465"/>
    <mergeCell ref="C293:G293"/>
    <mergeCell ref="H293:J293"/>
    <mergeCell ref="K489:L489"/>
    <mergeCell ref="K490:L490"/>
    <mergeCell ref="K491:L491"/>
    <mergeCell ref="K492:L492"/>
    <mergeCell ref="K493:L493"/>
    <mergeCell ref="K494:L494"/>
    <mergeCell ref="D208:I208"/>
    <mergeCell ref="J208:L208"/>
    <mergeCell ref="M208:O208"/>
    <mergeCell ref="K516:L51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&amp;L&amp;G&amp;C&amp;"Arial,Negrita"&amp;12COMPAÑÍA INMOBILIARIA FOMENTO TURÍSTICO 
DE MICHOACÁN, S.A. DE C.V.&amp;14
&amp;11ESTADO DE&amp;14
&amp;10NOTAS A LOS ESTADOS FINANCIEROS&amp;R&amp;"Arial,Normal"&amp;7Fecha    &amp;D    
Hora de impresión     &amp;T</oddHeader>
    <oddFooter>&amp;C&amp;"Arial,Normal"&amp;P / &amp;N&amp;R&amp;"Arial,Normal"AUTORIZÓ:&amp;"Times New Roman,Normal"
Lic. Gustavo Adolfo Mendoza García
Encargado de Despacho de la Dirección General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9" zoomScale="90" zoomScaleNormal="90" workbookViewId="0">
      <selection activeCell="B26" sqref="B26:B28"/>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2.6640625" bestFit="1" customWidth="1"/>
  </cols>
  <sheetData>
    <row r="1" spans="2:6" ht="21" x14ac:dyDescent="0.25">
      <c r="B1" s="757" t="s">
        <v>154</v>
      </c>
      <c r="C1" s="757"/>
      <c r="D1" s="757"/>
      <c r="E1" s="757"/>
      <c r="F1" s="757"/>
    </row>
    <row r="2" spans="2:6" ht="14.25" customHeight="1" x14ac:dyDescent="0.25">
      <c r="B2" s="762" t="s">
        <v>155</v>
      </c>
      <c r="C2" s="762"/>
      <c r="D2" s="762"/>
      <c r="E2" s="762"/>
      <c r="F2" s="762"/>
    </row>
    <row r="3" spans="2:6" ht="14.25" customHeight="1" x14ac:dyDescent="0.25">
      <c r="B3" s="762" t="s">
        <v>158</v>
      </c>
      <c r="C3" s="762"/>
      <c r="D3" s="762"/>
      <c r="E3" s="762"/>
      <c r="F3" s="762"/>
    </row>
    <row r="4" spans="2:6" ht="18.75" customHeight="1" x14ac:dyDescent="0.25"/>
    <row r="5" spans="2:6" ht="17.25" customHeight="1" x14ac:dyDescent="0.25">
      <c r="B5" s="57" t="s">
        <v>156</v>
      </c>
      <c r="C5" s="758" t="s">
        <v>157</v>
      </c>
      <c r="D5" s="758"/>
      <c r="E5" s="758"/>
      <c r="F5" s="758"/>
    </row>
    <row r="6" spans="2:6" ht="17.25" customHeight="1" x14ac:dyDescent="0.25">
      <c r="C6" s="758"/>
      <c r="D6" s="758"/>
      <c r="E6" s="758"/>
      <c r="F6" s="758"/>
    </row>
    <row r="7" spans="2:6" ht="15.75" customHeight="1" thickBot="1" x14ac:dyDescent="0.3"/>
    <row r="8" spans="2:6" ht="21.75" customHeight="1" x14ac:dyDescent="0.25">
      <c r="B8" s="759" t="s">
        <v>97</v>
      </c>
      <c r="C8" s="760"/>
      <c r="D8" s="760"/>
      <c r="E8" s="760"/>
      <c r="F8" s="761"/>
    </row>
    <row r="9" spans="2:6" s="33" customFormat="1" ht="17.25" customHeight="1" x14ac:dyDescent="0.25">
      <c r="B9" s="35" t="s">
        <v>98</v>
      </c>
      <c r="C9" s="36" t="s">
        <v>99</v>
      </c>
      <c r="D9" s="36" t="s">
        <v>100</v>
      </c>
      <c r="E9" s="36" t="s">
        <v>101</v>
      </c>
      <c r="F9" s="37" t="s">
        <v>102</v>
      </c>
    </row>
    <row r="10" spans="2:6" ht="15.75" customHeight="1" x14ac:dyDescent="0.25">
      <c r="B10" s="763" t="s">
        <v>159</v>
      </c>
      <c r="C10" s="765" t="s">
        <v>160</v>
      </c>
      <c r="D10" s="40" t="s">
        <v>161</v>
      </c>
      <c r="E10" s="41" t="s">
        <v>163</v>
      </c>
      <c r="F10" s="42" t="s">
        <v>163</v>
      </c>
    </row>
    <row r="11" spans="2:6" ht="15.75" customHeight="1" x14ac:dyDescent="0.25">
      <c r="B11" s="764"/>
      <c r="C11" s="766"/>
      <c r="D11" s="40" t="s">
        <v>162</v>
      </c>
      <c r="E11" s="41" t="s">
        <v>164</v>
      </c>
      <c r="F11" s="42" t="s">
        <v>164</v>
      </c>
    </row>
    <row r="12" spans="2:6" ht="23.25" customHeight="1" x14ac:dyDescent="0.25">
      <c r="B12" s="43" t="s">
        <v>103</v>
      </c>
      <c r="C12" s="44" t="s">
        <v>104</v>
      </c>
      <c r="D12" s="45" t="s">
        <v>105</v>
      </c>
      <c r="E12" s="46" t="s">
        <v>106</v>
      </c>
      <c r="F12" s="47" t="s">
        <v>72</v>
      </c>
    </row>
    <row r="13" spans="2:6" ht="15" customHeight="1" x14ac:dyDescent="0.25">
      <c r="B13" s="763" t="s">
        <v>107</v>
      </c>
      <c r="C13" s="765" t="s">
        <v>108</v>
      </c>
      <c r="D13" s="40" t="s">
        <v>109</v>
      </c>
      <c r="E13" s="41" t="s">
        <v>110</v>
      </c>
      <c r="F13" s="42" t="s">
        <v>165</v>
      </c>
    </row>
    <row r="14" spans="2:6" ht="15" customHeight="1" x14ac:dyDescent="0.25">
      <c r="B14" s="767"/>
      <c r="C14" s="768"/>
      <c r="D14" s="40" t="s">
        <v>166</v>
      </c>
      <c r="E14" s="41" t="s">
        <v>167</v>
      </c>
      <c r="F14" s="42" t="s">
        <v>168</v>
      </c>
    </row>
    <row r="15" spans="2:6" ht="15" customHeight="1" x14ac:dyDescent="0.25">
      <c r="B15" s="767"/>
      <c r="C15" s="768"/>
      <c r="D15" s="40" t="s">
        <v>169</v>
      </c>
      <c r="E15" s="41" t="s">
        <v>170</v>
      </c>
      <c r="F15" s="42" t="s">
        <v>171</v>
      </c>
    </row>
    <row r="16" spans="2:6" ht="15" customHeight="1" x14ac:dyDescent="0.25">
      <c r="B16" s="764"/>
      <c r="C16" s="766"/>
      <c r="D16" s="40" t="s">
        <v>172</v>
      </c>
      <c r="E16" s="41" t="s">
        <v>173</v>
      </c>
      <c r="F16" s="42" t="s">
        <v>174</v>
      </c>
    </row>
    <row r="17" spans="2:6" ht="23.25" customHeight="1" x14ac:dyDescent="0.25">
      <c r="B17" s="43" t="s">
        <v>111</v>
      </c>
      <c r="C17" s="44" t="s">
        <v>112</v>
      </c>
      <c r="D17" s="45" t="s">
        <v>113</v>
      </c>
      <c r="E17" s="46" t="s">
        <v>114</v>
      </c>
      <c r="F17" s="47" t="s">
        <v>115</v>
      </c>
    </row>
    <row r="18" spans="2:6" ht="23.25" customHeight="1" x14ac:dyDescent="0.25">
      <c r="B18" s="38" t="s">
        <v>116</v>
      </c>
      <c r="C18" s="39" t="s">
        <v>117</v>
      </c>
      <c r="D18" s="40" t="s">
        <v>118</v>
      </c>
      <c r="E18" s="41" t="s">
        <v>119</v>
      </c>
      <c r="F18" s="42" t="s">
        <v>120</v>
      </c>
    </row>
    <row r="19" spans="2:6" ht="23.25" customHeight="1" thickBot="1" x14ac:dyDescent="0.3">
      <c r="B19" s="60" t="s">
        <v>121</v>
      </c>
      <c r="C19" s="61" t="s">
        <v>122</v>
      </c>
      <c r="D19" s="62" t="s">
        <v>123</v>
      </c>
      <c r="E19" s="63" t="s">
        <v>124</v>
      </c>
      <c r="F19" s="64" t="s">
        <v>125</v>
      </c>
    </row>
    <row r="20" spans="2:6" ht="14.4" thickBot="1" x14ac:dyDescent="0.35">
      <c r="B20" s="53"/>
      <c r="C20" s="53"/>
      <c r="D20" s="53"/>
      <c r="E20" s="53"/>
      <c r="F20" s="53"/>
    </row>
    <row r="21" spans="2:6" ht="21.75" customHeight="1" x14ac:dyDescent="0.25">
      <c r="B21" s="759" t="s">
        <v>126</v>
      </c>
      <c r="C21" s="760"/>
      <c r="D21" s="760"/>
      <c r="E21" s="760"/>
      <c r="F21" s="761"/>
    </row>
    <row r="22" spans="2:6" s="33" customFormat="1" ht="17.25" customHeight="1" x14ac:dyDescent="0.25">
      <c r="B22" s="35" t="s">
        <v>98</v>
      </c>
      <c r="C22" s="36" t="s">
        <v>99</v>
      </c>
      <c r="D22" s="36" t="s">
        <v>100</v>
      </c>
      <c r="E22" s="36" t="s">
        <v>101</v>
      </c>
      <c r="F22" s="37" t="s">
        <v>102</v>
      </c>
    </row>
    <row r="23" spans="2:6" ht="15" customHeight="1" x14ac:dyDescent="0.25">
      <c r="B23" s="763" t="s">
        <v>127</v>
      </c>
      <c r="C23" s="765" t="s">
        <v>128</v>
      </c>
      <c r="D23" s="777" t="s">
        <v>129</v>
      </c>
      <c r="E23" s="41" t="s">
        <v>175</v>
      </c>
      <c r="F23" s="42" t="s">
        <v>176</v>
      </c>
    </row>
    <row r="24" spans="2:6" ht="15" customHeight="1" x14ac:dyDescent="0.25">
      <c r="B24" s="767"/>
      <c r="C24" s="768"/>
      <c r="D24" s="778"/>
      <c r="E24" s="41" t="s">
        <v>177</v>
      </c>
      <c r="F24" s="42" t="s">
        <v>178</v>
      </c>
    </row>
    <row r="25" spans="2:6" ht="15" customHeight="1" x14ac:dyDescent="0.25">
      <c r="B25" s="764"/>
      <c r="C25" s="766"/>
      <c r="D25" s="779"/>
      <c r="E25" s="41" t="s">
        <v>179</v>
      </c>
      <c r="F25" s="42" t="s">
        <v>180</v>
      </c>
    </row>
    <row r="26" spans="2:6" ht="15" customHeight="1" x14ac:dyDescent="0.25">
      <c r="B26" s="769" t="s">
        <v>130</v>
      </c>
      <c r="C26" s="774" t="s">
        <v>131</v>
      </c>
      <c r="D26" s="780" t="s">
        <v>132</v>
      </c>
      <c r="E26" s="46" t="s">
        <v>181</v>
      </c>
      <c r="F26" s="47" t="s">
        <v>182</v>
      </c>
    </row>
    <row r="27" spans="2:6" ht="15" customHeight="1" x14ac:dyDescent="0.25">
      <c r="B27" s="770"/>
      <c r="C27" s="775"/>
      <c r="D27" s="781"/>
      <c r="E27" s="58" t="s">
        <v>183</v>
      </c>
      <c r="F27" s="59" t="s">
        <v>184</v>
      </c>
    </row>
    <row r="28" spans="2:6" ht="15" customHeight="1" x14ac:dyDescent="0.25">
      <c r="B28" s="771"/>
      <c r="C28" s="776"/>
      <c r="D28" s="782"/>
      <c r="E28" s="58" t="s">
        <v>185</v>
      </c>
      <c r="F28" s="59" t="s">
        <v>186</v>
      </c>
    </row>
    <row r="29" spans="2:6" ht="15" customHeight="1" x14ac:dyDescent="0.25">
      <c r="B29" s="763" t="s">
        <v>133</v>
      </c>
      <c r="C29" s="765" t="s">
        <v>134</v>
      </c>
      <c r="D29" s="777" t="s">
        <v>135</v>
      </c>
      <c r="E29" s="41" t="s">
        <v>187</v>
      </c>
      <c r="F29" s="42" t="s">
        <v>188</v>
      </c>
    </row>
    <row r="30" spans="2:6" ht="15" customHeight="1" x14ac:dyDescent="0.25">
      <c r="B30" s="767"/>
      <c r="C30" s="768"/>
      <c r="D30" s="778"/>
      <c r="E30" s="41" t="s">
        <v>189</v>
      </c>
      <c r="F30" s="42" t="s">
        <v>190</v>
      </c>
    </row>
    <row r="31" spans="2:6" ht="15" customHeight="1" thickBot="1" x14ac:dyDescent="0.3">
      <c r="B31" s="772"/>
      <c r="C31" s="773"/>
      <c r="D31" s="783"/>
      <c r="E31" s="51" t="s">
        <v>191</v>
      </c>
      <c r="F31" s="52" t="s">
        <v>192</v>
      </c>
    </row>
    <row r="32" spans="2:6" ht="16.2" thickBot="1" x14ac:dyDescent="0.35">
      <c r="B32" s="54"/>
      <c r="C32" s="55"/>
      <c r="D32" s="55"/>
      <c r="E32" s="56"/>
      <c r="F32" s="56"/>
    </row>
    <row r="33" spans="2:6" ht="21.75" customHeight="1" x14ac:dyDescent="0.25">
      <c r="B33" s="759" t="s">
        <v>136</v>
      </c>
      <c r="C33" s="760"/>
      <c r="D33" s="760"/>
      <c r="E33" s="760"/>
      <c r="F33" s="761"/>
    </row>
    <row r="34" spans="2:6" s="33" customFormat="1" ht="17.25" customHeight="1" x14ac:dyDescent="0.25">
      <c r="B34" s="35" t="s">
        <v>98</v>
      </c>
      <c r="C34" s="36" t="s">
        <v>99</v>
      </c>
      <c r="D34" s="36" t="s">
        <v>100</v>
      </c>
      <c r="E34" s="36" t="s">
        <v>101</v>
      </c>
      <c r="F34" s="37" t="s">
        <v>102</v>
      </c>
    </row>
    <row r="35" spans="2:6" ht="42" customHeight="1" x14ac:dyDescent="0.25">
      <c r="B35" s="38" t="s">
        <v>137</v>
      </c>
      <c r="C35" s="39" t="s">
        <v>138</v>
      </c>
      <c r="D35" s="40" t="s">
        <v>139</v>
      </c>
      <c r="E35" s="41" t="s">
        <v>146</v>
      </c>
      <c r="F35" s="42" t="s">
        <v>149</v>
      </c>
    </row>
    <row r="36" spans="2:6" ht="42" customHeight="1" x14ac:dyDescent="0.25">
      <c r="B36" s="43" t="s">
        <v>140</v>
      </c>
      <c r="C36" s="44" t="s">
        <v>141</v>
      </c>
      <c r="D36" s="45" t="s">
        <v>142</v>
      </c>
      <c r="E36" s="46" t="s">
        <v>147</v>
      </c>
      <c r="F36" s="47" t="s">
        <v>150</v>
      </c>
    </row>
    <row r="37" spans="2:6" ht="65.25" customHeight="1" thickBot="1" x14ac:dyDescent="0.3">
      <c r="B37" s="48" t="s">
        <v>143</v>
      </c>
      <c r="C37" s="49" t="s">
        <v>144</v>
      </c>
      <c r="D37" s="50" t="s">
        <v>145</v>
      </c>
      <c r="E37" s="51" t="s">
        <v>148</v>
      </c>
      <c r="F37" s="52" t="s">
        <v>151</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ROCIO</cp:lastModifiedBy>
  <cp:lastPrinted>2023-12-06T22:32:46Z</cp:lastPrinted>
  <dcterms:created xsi:type="dcterms:W3CDTF">2017-02-28T18:38:56Z</dcterms:created>
  <dcterms:modified xsi:type="dcterms:W3CDTF">2024-02-22T18:53:17Z</dcterms:modified>
</cp:coreProperties>
</file>